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4" i="90"/>
  <c r="D15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F60" s="1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I37" s="1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I37" s="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I22" s="1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F7" s="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F7" s="1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R60" i="62"/>
  <c r="I60" i="69" l="1"/>
  <c r="F37"/>
  <c r="I22"/>
  <c r="F22"/>
  <c r="F7"/>
  <c r="I7"/>
  <c r="I60" i="71"/>
  <c r="F60"/>
  <c r="F37"/>
  <c r="F22"/>
  <c r="I7"/>
  <c r="I60" i="70"/>
  <c r="F60"/>
  <c r="I37"/>
  <c r="F37"/>
  <c r="I22"/>
  <c r="F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<sst xmlns="http://schemas.openxmlformats.org/spreadsheetml/2006/main" count="2859" uniqueCount="733">
  <si>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</si>
  <si>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</si>
  <si>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</si>
  <si>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</si>
  <si>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</si>
  <si>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</si>
  <si>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</si>
  <si>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</si>
  <si>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</si>
  <si>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</si>
  <si>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</si>
  <si>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</si>
  <si>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</si>
  <si>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</si>
  <si>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</si>
  <si>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</si>
  <si>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</si>
  <si>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</si>
  <si>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</si>
  <si>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</si>
  <si>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</si>
  <si>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</si>
  <si>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</si>
  <si>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</si>
  <si>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</si>
  <si>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</si>
  <si>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</si>
  <si>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</si>
  <si>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</si>
  <si>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</si>
  <si>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</si>
  <si>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</si>
  <si>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</si>
  <si>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</si>
  <si>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</si>
  <si>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</si>
  <si>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</si>
  <si>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</si>
  <si>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</si>
  <si>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</si>
  <si>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</si>
  <si>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</si>
  <si>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</si>
  <si>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</si>
  <si>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</si>
  <si>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</si>
  <si>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</si>
  <si>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</si>
  <si>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</si>
  <si>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</si>
  <si>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</si>
  <si>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</si>
  <si>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</si>
  <si>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</si>
  <si>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</si>
  <si>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</si>
  <si>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</si>
  <si>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</si>
  <si>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</si>
  <si>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</si>
  <si>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</si>
  <si>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</si>
  <si>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</si>
  <si>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</si>
  <si>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</si>
  <si>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</si>
  <si>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</si>
  <si>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</si>
  <si>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</si>
  <si>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</si>
  <si>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</si>
  <si>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</si>
  <si>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</si>
  <si>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</si>
  <si>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</si>
  <si>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</si>
  <si>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</si>
  <si>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</si>
  <si>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</si>
  <si>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</si>
  <si>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</si>
  <si>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</si>
  <si>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АКБ ФГБУЗ ЮОМЦ ФМБА РОССИИ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</si>
  <si>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</si>
  <si>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</si>
  <si>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</si>
  <si>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</si>
  <si>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</si>
  <si>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</si>
  <si>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</si>
  <si>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</si>
  <si>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</si>
  <si>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</si>
  <si>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</si>
  <si>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</si>
  <si>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</si>
  <si>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</si>
  <si>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</si>
  <si>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</si>
  <si>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</si>
  <si>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</si>
  <si>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</si>
  <si>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</si>
  <si>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</si>
  <si>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</si>
  <si>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</si>
  <si>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</si>
  <si>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</si>
  <si>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</si>
  <si>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</si>
  <si>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</si>
  <si>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</si>
  <si>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</si>
  <si>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</si>
  <si>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</si>
  <si>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</si>
  <si>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</si>
  <si>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</si>
  <si>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</si>
  <si>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</si>
  <si>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</si>
  <si>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</si>
  <si>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</si>
  <si>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</si>
  <si>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</si>
  <si>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</si>
  <si>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</si>
  <si>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</si>
  <si>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</si>
  <si>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</si>
  <si>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</si>
  <si>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</si>
  <si>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</si>
  <si>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</si>
  <si>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</si>
  <si>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</si>
  <si>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</si>
  <si>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</si>
  <si>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</si>
  <si>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</si>
  <si>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</si>
  <si>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</si>
  <si>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</si>
  <si>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</si>
  <si>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</si>
  <si>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</si>
  <si>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</si>
  <si>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</si>
  <si>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</si>
  <si>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</si>
  <si>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</si>
  <si>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</si>
  <si>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</si>
  <si>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</si>
  <si>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</si>
  <si>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</si>
  <si>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</si>
  <si>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</si>
  <si>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</si>
  <si>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</si>
  <si>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</si>
  <si>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</si>
  <si>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</si>
  <si>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</si>
  <si>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</si>
  <si>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</si>
  <si>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</si>
  <si>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</si>
  <si>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</si>
  <si>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</si>
  <si>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</si>
  <si>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</si>
  <si>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</si>
  <si>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</si>
  <si>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</si>
  <si>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</si>
  <si>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</si>
  <si>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</si>
  <si>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</si>
  <si>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</si>
  <si>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</si>
  <si>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</si>
  <si>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</si>
  <si>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</si>
  <si>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</si>
  <si>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</si>
  <si>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</si>
  <si>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</si>
  <si>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</si>
  <si>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</si>
  <si>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</si>
  <si>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</si>
  <si>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</si>
  <si>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</si>
  <si>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</si>
  <si>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</si>
  <si>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</si>
  <si>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</si>
  <si>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</si>
  <si>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</si>
  <si>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</si>
  <si>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</si>
  <si>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</si>
  <si>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</si>
  <si>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</si>
  <si>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</si>
  <si>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</si>
  <si>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</si>
  <si>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</si>
  <si>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</si>
  <si>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</si>
  <si>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</si>
  <si>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</si>
  <si>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</si>
  <si>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</si>
  <si>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</si>
  <si>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</si>
  <si>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</si>
  <si>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</si>
  <si>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</si>
  <si>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</si>
  <si>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</si>
  <si>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</si>
  <si>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</si>
  <si>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</si>
  <si>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</si>
  <si>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</si>
  <si>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</si>
  <si>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</si>
  <si>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</si>
  <si>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</si>
  <si>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</si>
  <si>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</si>
  <si>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</si>
  <si>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</si>
  <si>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</si>
  <si>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</si>
  <si>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</si>
  <si>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</si>
  <si>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</si>
  <si>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</si>
  <si>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</si>
  <si>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</si>
  <si>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</si>
  <si>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</si>
  <si>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</si>
  <si>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</si>
  <si>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</si>
  <si>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</si>
  <si>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</si>
  <si>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</si>
  <si>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</si>
  <si>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</si>
  <si>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</si>
  <si>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</si>
  <si>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</si>
  <si>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</si>
  <si>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</si>
  <si>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</si>
  <si>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</si>
  <si>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</si>
  <si>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</si>
  <si>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</si>
  <si>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</si>
  <si>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</si>
  <si>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</si>
  <si>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</si>
  <si>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</si>
  <si>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</si>
  <si>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</si>
  <si>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</si>
  <si>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</si>
  <si>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</si>
  <si>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</si>
  <si>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</si>
  <si>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</si>
  <si>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</si>
  <si>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</si>
  <si>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</si>
  <si>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</si>
  <si>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</si>
  <si>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</si>
  <si>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</si>
  <si>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</si>
  <si>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</si>
  <si>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</si>
  <si>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</si>
  <si>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</si>
  <si>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</si>
  <si>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</si>
  <si>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</si>
  <si>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</si>
  <si>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</si>
  <si>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</si>
  <si>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</si>
  <si>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</si>
  <si>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</si>
  <si>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</si>
  <si>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</si>
  <si>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</si>
  <si>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</si>
  <si>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</si>
  <si>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</si>
  <si>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</si>
  <si>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</si>
  <si>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</si>
  <si>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</si>
  <si>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</si>
  <si>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</si>
  <si>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</si>
  <si>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</si>
  <si>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</si>
  <si>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</si>
  <si>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</si>
  <si>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</si>
  <si>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</si>
  <si>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</si>
  <si>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</si>
  <si>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</si>
  <si>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</si>
  <si>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</si>
  <si>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</si>
  <si>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</si>
  <si>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</si>
  <si>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</si>
  <si>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</si>
  <si>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</si>
  <si>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</si>
  <si>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</si>
  <si>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</si>
  <si>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</si>
  <si>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</si>
  <si>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</si>
  <si>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</si>
  <si>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</si>
  <si>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</si>
  <si>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</si>
  <si>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</si>
  <si>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</si>
  <si>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</si>
  <si>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</si>
  <si>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</si>
  <si>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</si>
  <si>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</si>
  <si>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</si>
  <si>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</si>
  <si>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</si>
  <si>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</si>
  <si>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</si>
  <si>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</si>
  <si>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</si>
  <si>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</si>
  <si>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</si>
  <si>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</si>
  <si>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</si>
  <si>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</si>
  <si>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</si>
  <si>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</si>
  <si>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</si>
  <si>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</si>
  <si>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</si>
  <si>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</si>
  <si>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</si>
  <si>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</si>
  <si>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</si>
  <si>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</si>
  <si>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</si>
  <si>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</si>
  <si>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</si>
  <si>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</si>
  <si>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</si>
  <si>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</si>
  <si>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</si>
  <si>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</si>
  <si>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</si>
  <si>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</si>
  <si>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</si>
  <si>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</si>
  <si>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</si>
  <si>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</si>
  <si>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</si>
  <si>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</si>
  <si>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</si>
  <si>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</si>
  <si>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</si>
  <si>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</si>
  <si>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</si>
  <si>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</si>
  <si>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</si>
  <si>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</si>
  <si>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</si>
  <si>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</si>
  <si>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</si>
  <si>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</si>
  <si>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</si>
  <si>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</si>
  <si>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</si>
  <si>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</si>
  <si>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</si>
  <si>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</si>
  <si>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</si>
  <si>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</si>
  <si>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</si>
  <si>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</si>
  <si>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</si>
  <si>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</si>
  <si>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</si>
  <si>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</si>
  <si>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</si>
  <si>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</si>
  <si>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</si>
  <si>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</si>
  <si>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</si>
  <si>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</si>
  <si>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</si>
  <si>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</si>
  <si>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</si>
  <si>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</si>
  <si>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</si>
  <si>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</si>
  <si>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</si>
  <si>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</si>
  <si>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</si>
  <si>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</si>
  <si>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</si>
  <si>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</si>
  <si>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</si>
  <si>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</si>
  <si>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</si>
  <si>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</si>
  <si>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</si>
  <si>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</si>
  <si>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</si>
  <si>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</si>
  <si>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</si>
  <si>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</si>
  <si>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</si>
  <si>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</si>
  <si>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</si>
  <si>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</si>
  <si>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</si>
  <si>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</si>
  <si>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</si>
  <si>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</si>
  <si>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</si>
  <si>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</si>
  <si>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</si>
  <si>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</si>
  <si>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</si>
  <si>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</si>
  <si>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</si>
  <si>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</si>
  <si>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</si>
  <si>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</si>
  <si>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</si>
  <si>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</si>
  <si>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</si>
  <si>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</si>
  <si>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</si>
  <si>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</si>
  <si>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</si>
  <si>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</si>
  <si>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</si>
  <si>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</si>
  <si>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</si>
  <si>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</si>
  <si>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</si>
  <si>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</si>
  <si>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</si>
  <si>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</si>
  <si>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</si>
  <si>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</si>
  <si>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</si>
  <si>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</si>
  <si>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</si>
  <si>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</si>
  <si>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</si>
  <si>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</si>
  <si>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</si>
  <si>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</si>
  <si>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</si>
  <si>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</si>
  <si>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</si>
  <si>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</si>
  <si>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</si>
  <si>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</si>
  <si>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</si>
  <si>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</si>
  <si>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</si>
  <si>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</si>
  <si>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</si>
  <si>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</si>
  <si>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</si>
  <si>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</si>
  <si>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</si>
  <si>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</si>
  <si>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</si>
  <si>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</si>
  <si>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</si>
  <si>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</si>
  <si>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</si>
  <si>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</si>
  <si>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</si>
  <si>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</si>
  <si>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</si>
  <si>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</si>
  <si>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</si>
  <si>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</si>
  <si>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</si>
  <si>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</si>
  <si>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</si>
  <si>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</si>
  <si>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</si>
  <si>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</si>
  <si>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</si>
  <si>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</si>
  <si>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</si>
  <si>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</si>
  <si>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</si>
  <si>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</si>
  <si>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</si>
  <si>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</si>
  <si>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</si>
  <si>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</si>
  <si>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</si>
  <si>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</si>
  <si>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</si>
  <si>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</si>
  <si>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</si>
  <si>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</si>
  <si>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</si>
  <si>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</si>
  <si>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</si>
  <si>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</si>
  <si>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</si>
  <si>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</si>
  <si>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</si>
  <si>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</si>
  <si>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</si>
  <si>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</si>
  <si>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</si>
  <si>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</si>
  <si>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</si>
  <si>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</si>
  <si>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</si>
  <si>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</si>
  <si>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</si>
  <si>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</si>
  <si>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</si>
  <si>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</si>
  <si>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</si>
  <si>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</si>
  <si>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</si>
  <si>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</si>
  <si>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</si>
  <si>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</si>
  <si>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</si>
  <si>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</si>
  <si>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</si>
  <si>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</si>
  <si>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</si>
  <si>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</si>
  <si>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</si>
  <si>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</si>
  <si>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</si>
  <si>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</si>
  <si>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</si>
  <si>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</si>
  <si>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</si>
  <si>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</si>
  <si>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</si>
  <si>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</si>
  <si>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</si>
  <si>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</si>
  <si>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</si>
  <si>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</si>
  <si>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</si>
  <si>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</si>
  <si>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</si>
  <si>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</si>
  <si>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</si>
  <si>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</si>
  <si>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</si>
  <si>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</si>
  <si>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</si>
  <si>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</si>
  <si>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</si>
  <si>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</si>
  <si>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</si>
  <si>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</si>
  <si>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</si>
  <si>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</si>
  <si>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</si>
  <si>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</si>
  <si>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</si>
  <si>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</si>
  <si>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</si>
  <si>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</si>
  <si>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</si>
  <si>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</si>
  <si>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</si>
  <si>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</si>
  <si>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</si>
  <si>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</si>
  <si>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</si>
  <si>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</si>
  <si>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</si>
  <si>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</si>
  <si>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</si>
  <si>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</si>
  <si>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</si>
  <si>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</si>
  <si>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</si>
  <si>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</si>
  <si>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</si>
  <si>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</si>
  <si>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</si>
  <si>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</si>
  <si>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</si>
  <si>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</si>
  <si>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</si>
  <si>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</si>
  <si>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</si>
  <si>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</si>
  <si>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</si>
  <si>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</si>
  <si>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</si>
  <si>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</si>
  <si>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</si>
  <si>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</si>
  <si>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</si>
  <si>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</si>
  <si>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</si>
  <si>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</si>
  <si>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</si>
  <si>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</si>
  <si>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</si>
  <si>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</si>
  <si>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</si>
  <si>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</si>
  <si>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</si>
  <si>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</si>
  <si>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</si>
  <si>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</si>
  <si>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</si>
  <si>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</si>
  <si>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</si>
  <si>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</si>
  <si>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</si>
  <si>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</si>
  <si>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</si>
  <si>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</si>
  <si>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</si>
  <si>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</si>
  <si>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</si>
  <si>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</si>
  <si>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</si>
  <si>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</si>
  <si>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</si>
  <si>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</si>
  <si>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</si>
  <si>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</si>
  <si>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</si>
  <si>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</si>
  <si>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</si>
  <si>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</si>
  <si>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</si>
  <si>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</si>
  <si>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</si>
  <si>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</si>
  <si>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</si>
  <si>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</si>
  <si>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</si>
  <si>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</si>
  <si>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</si>
  <si>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</si>
  <si>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</si>
  <si>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</si>
  <si>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</si>
  <si>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</si>
  <si>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</si>
  <si>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</si>
  <si>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</si>
  <si>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</si>
  <si>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</si>
  <si>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</si>
  <si>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</si>
  <si>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</si>
  <si>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</si>
  <si>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</si>
  <si>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</si>
  <si>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</si>
  <si>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</si>
  <si>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</si>
  <si>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</si>
  <si>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</si>
  <si>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</si>
  <si>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</si>
  <si>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</si>
  <si>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</si>
  <si>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</si>
  <si>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</si>
  <si>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</si>
  <si>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</si>
  <si>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</si>
  <si>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</si>
  <si>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</si>
  <si>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</si>
  <si>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</si>
  <si>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</si>
  <si>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</si>
  <si>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</si>
  <si>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</si>
  <si>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</si>
  <si>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</si>
  <si>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</si>
  <si>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</si>
  <si>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</si>
  <si>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</si>
  <si>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</si>
  <si>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</si>
  <si>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</si>
  <si>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</si>
  <si>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</si>
  <si>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</si>
  <si>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терапии</t>
  </si>
  <si>
    <t>(ДН) САХАРНЫЙ ДИАБЕТ</t>
  </si>
  <si>
    <t>(ДН) БСК</t>
  </si>
  <si>
    <t>(ДН) Прочие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</si>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</sst>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300052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12965</v>
      </c>
      <c r="H10" s="76">
        <v>6374</v>
      </c>
      <c r="I10" s="76">
        <v>6591</v>
      </c>
      <c r="J10" s="76">
        <v>3650</v>
      </c>
      <c r="K10" s="37">
        <v>3.8</v>
      </c>
      <c r="L10" s="38">
        <f t="shared" ref="L10:L41" si="2">ROUND(J10*K10,0)</f>
        <v>13870</v>
      </c>
      <c r="M10" s="39">
        <f t="shared" ref="M10:M41" si="3">F10+G10+L10</f>
        <v>26835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38</v>
      </c>
      <c r="R10" s="76">
        <v>30</v>
      </c>
      <c r="S10" s="76">
        <v>8</v>
      </c>
      <c r="T10" s="76">
        <v>50</v>
      </c>
      <c r="U10" s="37">
        <v>3.8</v>
      </c>
      <c r="V10" s="38">
        <f t="shared" ref="V10:V41" si="6">ROUND(T10*U10,0)</f>
        <v>190</v>
      </c>
      <c r="W10" s="69">
        <f t="shared" ref="W10:W41" si="7">P10+Q10+V10</f>
        <v>228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13003</v>
      </c>
      <c r="AB10" s="38">
        <f t="shared" ref="AB10:AB41" si="12">H10+R10</f>
        <v>6404</v>
      </c>
      <c r="AC10" s="38">
        <f t="shared" ref="AC10:AC41" si="13">I10+S10</f>
        <v>6599</v>
      </c>
      <c r="AD10" s="38">
        <f t="shared" ref="AD10:AD41" si="14">J10+T10</f>
        <v>3700</v>
      </c>
      <c r="AE10" s="38">
        <f t="shared" ref="AE10:AE41" si="15">L10+V10</f>
        <v>14060</v>
      </c>
      <c r="AF10" s="38">
        <f t="shared" ref="AF10:AF41" si="16">M10+W10</f>
        <v>27063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745</v>
      </c>
      <c r="H19" s="76">
        <v>363</v>
      </c>
      <c r="I19" s="76">
        <v>382</v>
      </c>
      <c r="J19" s="76">
        <v>782</v>
      </c>
      <c r="K19" s="41">
        <v>2.4</v>
      </c>
      <c r="L19" s="44">
        <f t="shared" si="2"/>
        <v>1877</v>
      </c>
      <c r="M19" s="45">
        <f t="shared" si="3"/>
        <v>2622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745</v>
      </c>
      <c r="AB19" s="44">
        <f t="shared" si="12"/>
        <v>363</v>
      </c>
      <c r="AC19" s="44">
        <f t="shared" si="13"/>
        <v>382</v>
      </c>
      <c r="AD19" s="44">
        <f t="shared" si="14"/>
        <v>782</v>
      </c>
      <c r="AE19" s="44">
        <f t="shared" si="15"/>
        <v>1877</v>
      </c>
      <c r="AF19" s="44">
        <f t="shared" si="16"/>
        <v>2622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1124</v>
      </c>
      <c r="H23" s="76">
        <v>424</v>
      </c>
      <c r="I23" s="76">
        <v>700</v>
      </c>
      <c r="J23" s="76">
        <v>973</v>
      </c>
      <c r="K23" s="41">
        <v>3.1</v>
      </c>
      <c r="L23" s="44">
        <f t="shared" si="2"/>
        <v>3016</v>
      </c>
      <c r="M23" s="45">
        <f t="shared" si="3"/>
        <v>4140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1124</v>
      </c>
      <c r="AB23" s="44">
        <f t="shared" si="12"/>
        <v>424</v>
      </c>
      <c r="AC23" s="44">
        <f t="shared" si="13"/>
        <v>700</v>
      </c>
      <c r="AD23" s="44">
        <f t="shared" si="14"/>
        <v>973</v>
      </c>
      <c r="AE23" s="44">
        <f t="shared" si="15"/>
        <v>3016</v>
      </c>
      <c r="AF23" s="44">
        <f t="shared" si="16"/>
        <v>4140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995</v>
      </c>
      <c r="H26" s="76">
        <v>378</v>
      </c>
      <c r="I26" s="76">
        <v>617</v>
      </c>
      <c r="J26" s="76">
        <v>3294</v>
      </c>
      <c r="K26" s="41">
        <v>2.9</v>
      </c>
      <c r="L26" s="44">
        <f t="shared" si="2"/>
        <v>9553</v>
      </c>
      <c r="M26" s="45">
        <f t="shared" si="3"/>
        <v>10548</v>
      </c>
      <c r="N26" s="82">
        <v>0</v>
      </c>
      <c r="O26" s="77">
        <v>0</v>
      </c>
      <c r="P26" s="3">
        <f t="shared" si="4"/>
        <v>0</v>
      </c>
      <c r="Q26" s="38">
        <f t="shared" si="5"/>
        <v>228</v>
      </c>
      <c r="R26" s="76">
        <v>220</v>
      </c>
      <c r="S26" s="76">
        <v>8</v>
      </c>
      <c r="T26" s="76">
        <v>50</v>
      </c>
      <c r="U26" s="41">
        <v>2.9</v>
      </c>
      <c r="V26" s="44">
        <f t="shared" si="6"/>
        <v>145</v>
      </c>
      <c r="W26" s="85">
        <f t="shared" si="7"/>
        <v>373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1223</v>
      </c>
      <c r="AB26" s="44">
        <f t="shared" si="12"/>
        <v>598</v>
      </c>
      <c r="AC26" s="44">
        <f t="shared" si="13"/>
        <v>625</v>
      </c>
      <c r="AD26" s="44">
        <f t="shared" si="14"/>
        <v>3344</v>
      </c>
      <c r="AE26" s="44">
        <f t="shared" si="15"/>
        <v>9698</v>
      </c>
      <c r="AF26" s="44">
        <f t="shared" si="16"/>
        <v>10921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1047</v>
      </c>
      <c r="H31" s="76">
        <v>434</v>
      </c>
      <c r="I31" s="76">
        <v>613</v>
      </c>
      <c r="J31" s="76">
        <v>1059</v>
      </c>
      <c r="K31" s="42">
        <v>4.0999999999999996</v>
      </c>
      <c r="L31" s="44">
        <f t="shared" si="2"/>
        <v>4342</v>
      </c>
      <c r="M31" s="45">
        <f t="shared" si="3"/>
        <v>5389</v>
      </c>
      <c r="N31" s="82">
        <v>0</v>
      </c>
      <c r="O31" s="77">
        <v>0</v>
      </c>
      <c r="P31" s="3">
        <f t="shared" si="4"/>
        <v>0</v>
      </c>
      <c r="Q31" s="38">
        <f t="shared" si="5"/>
        <v>380</v>
      </c>
      <c r="R31" s="76">
        <v>372</v>
      </c>
      <c r="S31" s="76">
        <v>8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2225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1427</v>
      </c>
      <c r="AB31" s="44">
        <f t="shared" si="12"/>
        <v>806</v>
      </c>
      <c r="AC31" s="44">
        <f t="shared" si="13"/>
        <v>621</v>
      </c>
      <c r="AD31" s="44">
        <f t="shared" si="14"/>
        <v>1509</v>
      </c>
      <c r="AE31" s="44">
        <f t="shared" si="15"/>
        <v>6187</v>
      </c>
      <c r="AF31" s="44">
        <f t="shared" si="16"/>
        <v>7614</v>
      </c>
      <c r="AG31" s="107">
        <v>4910</v>
      </c>
      <c r="AH31" s="108">
        <f t="shared" si="17"/>
        <v>2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805</v>
      </c>
      <c r="H33" s="76">
        <v>272</v>
      </c>
      <c r="I33" s="76">
        <v>533</v>
      </c>
      <c r="J33" s="76">
        <v>2762</v>
      </c>
      <c r="K33" s="42">
        <v>3.8</v>
      </c>
      <c r="L33" s="44">
        <f t="shared" si="2"/>
        <v>10496</v>
      </c>
      <c r="M33" s="45">
        <f t="shared" si="3"/>
        <v>11301</v>
      </c>
      <c r="N33" s="82">
        <v>0</v>
      </c>
      <c r="O33" s="77">
        <v>0</v>
      </c>
      <c r="P33" s="3">
        <f t="shared" si="4"/>
        <v>0</v>
      </c>
      <c r="Q33" s="38">
        <f t="shared" si="5"/>
        <v>379</v>
      </c>
      <c r="R33" s="76">
        <v>341</v>
      </c>
      <c r="S33" s="76">
        <v>38</v>
      </c>
      <c r="T33" s="76">
        <v>200</v>
      </c>
      <c r="U33" s="42">
        <v>3.8</v>
      </c>
      <c r="V33" s="44">
        <f t="shared" si="6"/>
        <v>760</v>
      </c>
      <c r="W33" s="85">
        <f t="shared" si="7"/>
        <v>1139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1184</v>
      </c>
      <c r="AB33" s="44">
        <f t="shared" si="12"/>
        <v>613</v>
      </c>
      <c r="AC33" s="44">
        <f t="shared" si="13"/>
        <v>571</v>
      </c>
      <c r="AD33" s="44">
        <f t="shared" si="14"/>
        <v>2962</v>
      </c>
      <c r="AE33" s="44">
        <f t="shared" si="15"/>
        <v>11256</v>
      </c>
      <c r="AF33" s="44">
        <f t="shared" si="16"/>
        <v>12440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11932</v>
      </c>
      <c r="R34" s="76">
        <v>10417</v>
      </c>
      <c r="S34" s="94">
        <v>1515</v>
      </c>
      <c r="T34" s="94">
        <v>11279</v>
      </c>
      <c r="U34" s="41">
        <v>2.8</v>
      </c>
      <c r="V34" s="44">
        <f t="shared" si="6"/>
        <v>31581</v>
      </c>
      <c r="W34" s="85">
        <f t="shared" si="7"/>
        <v>43513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11932</v>
      </c>
      <c r="AB34" s="44">
        <f t="shared" si="12"/>
        <v>10417</v>
      </c>
      <c r="AC34" s="44">
        <f t="shared" si="13"/>
        <v>1515</v>
      </c>
      <c r="AD34" s="44">
        <f t="shared" si="14"/>
        <v>11279</v>
      </c>
      <c r="AE34" s="44">
        <f t="shared" si="15"/>
        <v>31581</v>
      </c>
      <c r="AF34" s="44">
        <f t="shared" si="16"/>
        <v>43513</v>
      </c>
      <c r="AG34" s="107">
        <v>3200</v>
      </c>
      <c r="AH34" s="108">
        <f t="shared" si="17"/>
        <v>14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18705</v>
      </c>
      <c r="H40" s="5">
        <v>14524</v>
      </c>
      <c r="I40" s="5">
        <v>4181</v>
      </c>
      <c r="J40" s="5">
        <v>21917</v>
      </c>
      <c r="K40" s="41">
        <v>2.7</v>
      </c>
      <c r="L40" s="44">
        <f t="shared" si="2"/>
        <v>59176</v>
      </c>
      <c r="M40" s="45">
        <f t="shared" si="3"/>
        <v>77881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18705</v>
      </c>
      <c r="AB40" s="44">
        <f t="shared" si="12"/>
        <v>14524</v>
      </c>
      <c r="AC40" s="44">
        <f t="shared" si="13"/>
        <v>4181</v>
      </c>
      <c r="AD40" s="44">
        <f t="shared" si="14"/>
        <v>21917</v>
      </c>
      <c r="AE40" s="44">
        <f t="shared" si="15"/>
        <v>59176</v>
      </c>
      <c r="AF40" s="44">
        <f t="shared" si="16"/>
        <v>77881</v>
      </c>
      <c r="AG40" s="107">
        <v>4670</v>
      </c>
      <c r="AH40" s="108">
        <f t="shared" si="17"/>
        <v>17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838</v>
      </c>
      <c r="H42" s="76">
        <v>254</v>
      </c>
      <c r="I42" s="76">
        <v>584</v>
      </c>
      <c r="J42" s="76">
        <v>806</v>
      </c>
      <c r="K42" s="41">
        <v>2.9</v>
      </c>
      <c r="L42" s="44">
        <f t="shared" ref="L42:L73" si="20">ROUND(J42*K42,0)</f>
        <v>2337</v>
      </c>
      <c r="M42" s="45">
        <f t="shared" ref="M42:M73" si="21">F42+G42+L42</f>
        <v>3175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379</v>
      </c>
      <c r="R42" s="76">
        <v>371</v>
      </c>
      <c r="S42" s="76">
        <v>8</v>
      </c>
      <c r="T42" s="76">
        <v>200</v>
      </c>
      <c r="U42" s="41">
        <v>2.9</v>
      </c>
      <c r="V42" s="44">
        <f t="shared" ref="V42:V73" si="24">ROUND(T42*U42,0)</f>
        <v>580</v>
      </c>
      <c r="W42" s="85">
        <f t="shared" ref="W42:W73" si="25">P42+Q42+V42</f>
        <v>959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1217</v>
      </c>
      <c r="AB42" s="44">
        <f t="shared" ref="AB42:AB59" si="30">H42+R42</f>
        <v>625</v>
      </c>
      <c r="AC42" s="44">
        <f t="shared" ref="AC42:AC59" si="31">I42+S42</f>
        <v>592</v>
      </c>
      <c r="AD42" s="44">
        <f t="shared" ref="AD42:AD59" si="32">J42+T42</f>
        <v>1006</v>
      </c>
      <c r="AE42" s="44">
        <f t="shared" ref="AE42:AE59" si="33">L42+V42</f>
        <v>2917</v>
      </c>
      <c r="AF42" s="44">
        <f t="shared" ref="AF42:AF59" si="34">M42+W42</f>
        <v>4134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791</v>
      </c>
      <c r="H43" s="76">
        <v>239</v>
      </c>
      <c r="I43" s="76">
        <v>552</v>
      </c>
      <c r="J43" s="76">
        <v>1040</v>
      </c>
      <c r="K43" s="41">
        <v>2.6</v>
      </c>
      <c r="L43" s="44">
        <f t="shared" si="20"/>
        <v>2704</v>
      </c>
      <c r="M43" s="45">
        <f t="shared" si="21"/>
        <v>3495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791</v>
      </c>
      <c r="AB43" s="44">
        <f t="shared" si="30"/>
        <v>239</v>
      </c>
      <c r="AC43" s="44">
        <f t="shared" si="31"/>
        <v>552</v>
      </c>
      <c r="AD43" s="44">
        <f t="shared" si="32"/>
        <v>1040</v>
      </c>
      <c r="AE43" s="44">
        <f t="shared" si="33"/>
        <v>2704</v>
      </c>
      <c r="AF43" s="44">
        <f t="shared" si="34"/>
        <v>3495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876</v>
      </c>
      <c r="H45" s="76">
        <v>406</v>
      </c>
      <c r="I45" s="76">
        <v>470</v>
      </c>
      <c r="J45" s="76">
        <v>3689</v>
      </c>
      <c r="K45" s="41">
        <v>3</v>
      </c>
      <c r="L45" s="44">
        <f t="shared" si="20"/>
        <v>11067</v>
      </c>
      <c r="M45" s="45">
        <f t="shared" si="21"/>
        <v>11943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876</v>
      </c>
      <c r="AB45" s="44">
        <f t="shared" si="30"/>
        <v>406</v>
      </c>
      <c r="AC45" s="44">
        <f t="shared" si="31"/>
        <v>470</v>
      </c>
      <c r="AD45" s="44">
        <f t="shared" si="32"/>
        <v>3689</v>
      </c>
      <c r="AE45" s="44">
        <f t="shared" si="33"/>
        <v>11067</v>
      </c>
      <c r="AF45" s="44">
        <f t="shared" si="34"/>
        <v>11943</v>
      </c>
      <c r="AG45" s="107">
        <v>4900</v>
      </c>
      <c r="AH45" s="108">
        <f t="shared" si="35"/>
        <v>2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562</v>
      </c>
      <c r="H48" s="76">
        <v>15</v>
      </c>
      <c r="I48" s="76">
        <v>547</v>
      </c>
      <c r="J48" s="76">
        <v>1437</v>
      </c>
      <c r="K48" s="41">
        <v>2.5</v>
      </c>
      <c r="L48" s="44">
        <f t="shared" si="20"/>
        <v>3593</v>
      </c>
      <c r="M48" s="45">
        <f t="shared" si="21"/>
        <v>4155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562</v>
      </c>
      <c r="AB48" s="44">
        <f t="shared" si="30"/>
        <v>15</v>
      </c>
      <c r="AC48" s="44">
        <f t="shared" si="31"/>
        <v>547</v>
      </c>
      <c r="AD48" s="44">
        <f t="shared" si="32"/>
        <v>1437</v>
      </c>
      <c r="AE48" s="44">
        <f t="shared" si="33"/>
        <v>3593</v>
      </c>
      <c r="AF48" s="44">
        <f t="shared" si="34"/>
        <v>4155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7630</v>
      </c>
      <c r="H50" s="214">
        <v>0</v>
      </c>
      <c r="I50" s="214">
        <v>7630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7630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2577</v>
      </c>
      <c r="R50" s="215">
        <v>0</v>
      </c>
      <c r="S50" s="215">
        <v>2577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2577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10207</v>
      </c>
      <c r="AB50" s="211">
        <f t="shared" si="30"/>
        <v>0</v>
      </c>
      <c r="AC50" s="211">
        <f t="shared" si="31"/>
        <v>10207</v>
      </c>
      <c r="AD50" s="211">
        <f t="shared" si="32"/>
        <v>0</v>
      </c>
      <c r="AE50" s="211">
        <f t="shared" si="33"/>
        <v>0</v>
      </c>
      <c r="AF50" s="211">
        <f t="shared" si="34"/>
        <v>10207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9</v>
      </c>
      <c r="H53" s="214">
        <v>9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9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9</v>
      </c>
      <c r="AB53" s="211">
        <f t="shared" si="30"/>
        <v>9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9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202</v>
      </c>
      <c r="H54" s="214">
        <v>202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202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202</v>
      </c>
      <c r="AB54" s="211">
        <f t="shared" si="30"/>
        <v>202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202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47294</v>
      </c>
      <c r="H60" s="91">
        <f t="shared" si="36"/>
        <v>23894</v>
      </c>
      <c r="I60" s="91">
        <f t="shared" si="36"/>
        <v>23400</v>
      </c>
      <c r="J60" s="91">
        <f t="shared" si="36"/>
        <v>41409</v>
      </c>
      <c r="K60" s="49">
        <f>ROUND(L60/J60,0)</f>
        <v>3</v>
      </c>
      <c r="L60" s="91">
        <f t="shared" ref="L60:Q60" si="37">SUM(L10:L59)</f>
        <v>122031</v>
      </c>
      <c r="M60" s="91">
        <f t="shared" si="37"/>
        <v>169325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15913</v>
      </c>
      <c r="R60" s="91">
        <f t="shared" ref="R60" si="38">SUM(R10:R59)</f>
        <v>11751</v>
      </c>
      <c r="S60" s="91">
        <f t="shared" ref="S60:AH60" si="39">SUM(S10:S59)</f>
        <v>4162</v>
      </c>
      <c r="T60" s="91">
        <f t="shared" si="39"/>
        <v>12229</v>
      </c>
      <c r="U60" s="49">
        <f t="shared" si="39"/>
        <v>141.89999999999998</v>
      </c>
      <c r="V60" s="91">
        <f t="shared" si="39"/>
        <v>35101</v>
      </c>
      <c r="W60" s="91">
        <f t="shared" si="39"/>
        <v>51014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63207</v>
      </c>
      <c r="AB60" s="91">
        <f t="shared" si="39"/>
        <v>35645</v>
      </c>
      <c r="AC60" s="91">
        <f t="shared" si="39"/>
        <v>27562</v>
      </c>
      <c r="AD60" s="91">
        <f t="shared" si="39"/>
        <v>53638</v>
      </c>
      <c r="AE60" s="91">
        <f t="shared" si="39"/>
        <v>157132</v>
      </c>
      <c r="AF60" s="91">
        <f t="shared" si="39"/>
        <v>220339</v>
      </c>
      <c r="AG60" s="91">
        <f t="shared" si="39"/>
        <v>180151</v>
      </c>
      <c r="AH60" s="91">
        <f t="shared" si="39"/>
        <v>50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300052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300052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300052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0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0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0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0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0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950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0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200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0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0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200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0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0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0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950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0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300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0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0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0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1000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3600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1000</v>
      </c>
    </row>
    <row r="233" spans="1:5">
      <c r="D233" s="236" t="s">
        <v>278</v>
      </c>
      <c r="E233" s="205">
        <v>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2600</v>
      </c>
    </row>
    <row r="237" spans="1:5">
      <c r="D237" s="236" t="s">
        <v>647</v>
      </c>
      <c r="E237" s="205">
        <v>0</v>
      </c>
    </row>
    <row r="238" spans="1:5">
      <c r="D238" s="236" t="s">
        <v>261</v>
      </c>
      <c r="E238" s="205">
        <f>SUM(E230:E237)</f>
        <v>3600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5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97</v>
      </c>
      <c r="C12" s="205" t="s">
        <v>725</v>
      </c>
      <c r="D12" s="205" t="s">
        <v>726</v>
      </c>
      <c r="E12" s="205">
        <v>2161</v>
      </c>
    </row>
    <row r="13" spans="1:10">
      <c r="A13" s="205">
        <v>2</v>
      </c>
      <c r="B13" s="205">
        <v>97</v>
      </c>
      <c r="C13" s="205" t="s">
        <v>725</v>
      </c>
      <c r="D13" s="205" t="s">
        <v>727</v>
      </c>
      <c r="E13" s="205">
        <v>4525</v>
      </c>
    </row>
    <row r="14" spans="1:10">
      <c r="A14" s="205">
        <v>3</v>
      </c>
      <c r="B14" s="205">
        <v>97</v>
      </c>
      <c r="C14" s="205" t="s">
        <v>725</v>
      </c>
      <c r="D14" s="205" t="s">
        <v>728</v>
      </c>
      <c r="E14" s="205">
        <v>1145</v>
      </c>
    </row>
    <row r="15" spans="1:10">
      <c r="A15" s="205"/>
      <c r="B15" s="205" t="s">
        <v>261</v>
      </c>
      <c r="C15" s="205"/>
      <c r="D15" s="205">
        <f>SUM(D12:D14)</f>
        <v>0</v>
      </c>
      <c r="E15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4" activePane="bottomRight" state="frozen"/>
      <selection pane="topRight" activeCell="D1" sqref="D1"/>
      <selection pane="bottomLeft" activeCell="A10" sqref="A10"/>
      <selection pane="bottomRight" activeCell="D6" sqref="D6:M6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75.75" customHeight="1">
      <c r="A1" s="98"/>
      <c r="J1" s="1"/>
      <c r="K1" s="1"/>
      <c r="N1" s="1"/>
      <c r="S1" s="1"/>
      <c r="T1" s="1"/>
      <c r="U1" s="304" t="s">
        <v>731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732</v>
      </c>
      <c r="D4" s="237">
        <v>300052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12965</v>
      </c>
      <c r="H11" s="215">
        <v>6374</v>
      </c>
      <c r="I11" s="215">
        <v>6591</v>
      </c>
      <c r="J11" s="215">
        <v>3650</v>
      </c>
      <c r="K11" s="37">
        <v>3.8</v>
      </c>
      <c r="L11" s="208">
        <f t="shared" ref="L11:L42" si="2">ROUND(J11*K11,0)</f>
        <v>13870</v>
      </c>
      <c r="M11" s="39">
        <f t="shared" ref="M11:M42" si="3">F11+G11+L11</f>
        <v>26835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38</v>
      </c>
      <c r="R11" s="215">
        <v>30</v>
      </c>
      <c r="S11" s="215">
        <v>8</v>
      </c>
      <c r="T11" s="215">
        <v>50</v>
      </c>
      <c r="U11" s="37">
        <v>3.8</v>
      </c>
      <c r="V11" s="208">
        <f t="shared" ref="V11:V42" si="6">ROUND(T11*U11,0)</f>
        <v>190</v>
      </c>
      <c r="W11" s="69">
        <f t="shared" ref="W11:W42" si="7">P11+Q11+V11</f>
        <v>228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13003</v>
      </c>
      <c r="AB11" s="208">
        <f t="shared" ref="AB11:AB42" si="12">H11+R11</f>
        <v>6404</v>
      </c>
      <c r="AC11" s="208">
        <f t="shared" ref="AC11:AC42" si="13">I11+S11</f>
        <v>6599</v>
      </c>
      <c r="AD11" s="208">
        <f t="shared" ref="AD11:AD42" si="14">J11+T11</f>
        <v>3700</v>
      </c>
      <c r="AE11" s="208">
        <f t="shared" ref="AE11:AE42" si="15">L11+V11</f>
        <v>14060</v>
      </c>
      <c r="AF11" s="208">
        <f t="shared" ref="AF11:AF42" si="16">M11+W11</f>
        <v>27063</v>
      </c>
      <c r="AG11" s="105">
        <v>5282</v>
      </c>
      <c r="AH11">
        <f t="shared" ref="AH11:AH42" si="17">IFERROR(ROUND(AF11/AG11,0),"")</f>
        <v>5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209">
        <v>2.7</v>
      </c>
      <c r="L17" s="211">
        <f t="shared" si="2"/>
        <v>0</v>
      </c>
      <c r="M17" s="212">
        <f t="shared" si="3"/>
        <v>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42">
        <v>4.2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745</v>
      </c>
      <c r="H20" s="215">
        <v>363</v>
      </c>
      <c r="I20" s="215">
        <v>382</v>
      </c>
      <c r="J20" s="215">
        <v>782</v>
      </c>
      <c r="K20" s="209">
        <v>2.4</v>
      </c>
      <c r="L20" s="211">
        <f t="shared" si="2"/>
        <v>1877</v>
      </c>
      <c r="M20" s="212">
        <f t="shared" si="3"/>
        <v>2622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745</v>
      </c>
      <c r="AB20" s="211">
        <f t="shared" si="12"/>
        <v>363</v>
      </c>
      <c r="AC20" s="211">
        <f t="shared" si="13"/>
        <v>382</v>
      </c>
      <c r="AD20" s="211">
        <f t="shared" si="14"/>
        <v>782</v>
      </c>
      <c r="AE20" s="211">
        <f t="shared" si="15"/>
        <v>1877</v>
      </c>
      <c r="AF20" s="211">
        <f t="shared" si="16"/>
        <v>2622</v>
      </c>
      <c r="AG20" s="220">
        <v>3439</v>
      </c>
      <c r="AH20">
        <f t="shared" si="17"/>
        <v>1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1124</v>
      </c>
      <c r="H24" s="215">
        <v>424</v>
      </c>
      <c r="I24" s="215">
        <v>700</v>
      </c>
      <c r="J24" s="215">
        <v>973</v>
      </c>
      <c r="K24" s="209">
        <v>3.1</v>
      </c>
      <c r="L24" s="211">
        <f t="shared" si="2"/>
        <v>3016</v>
      </c>
      <c r="M24" s="212">
        <f t="shared" si="3"/>
        <v>4140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1124</v>
      </c>
      <c r="AB24" s="211">
        <f t="shared" si="12"/>
        <v>424</v>
      </c>
      <c r="AC24" s="211">
        <f t="shared" si="13"/>
        <v>700</v>
      </c>
      <c r="AD24" s="211">
        <f t="shared" si="14"/>
        <v>973</v>
      </c>
      <c r="AE24" s="211">
        <f t="shared" si="15"/>
        <v>3016</v>
      </c>
      <c r="AF24" s="211">
        <f t="shared" si="16"/>
        <v>4140</v>
      </c>
      <c r="AG24" s="220">
        <v>4470</v>
      </c>
      <c r="AH24">
        <f t="shared" si="17"/>
        <v>1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3.1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995</v>
      </c>
      <c r="H27" s="215">
        <v>378</v>
      </c>
      <c r="I27" s="215">
        <v>617</v>
      </c>
      <c r="J27" s="215">
        <v>3294</v>
      </c>
      <c r="K27" s="209">
        <v>2.9</v>
      </c>
      <c r="L27" s="211">
        <f t="shared" si="2"/>
        <v>9553</v>
      </c>
      <c r="M27" s="212">
        <f t="shared" si="3"/>
        <v>10548</v>
      </c>
      <c r="N27" s="226">
        <v>0</v>
      </c>
      <c r="O27" s="225">
        <v>0</v>
      </c>
      <c r="P27" s="206">
        <f t="shared" si="4"/>
        <v>0</v>
      </c>
      <c r="Q27" s="208">
        <f t="shared" si="5"/>
        <v>228</v>
      </c>
      <c r="R27" s="215">
        <v>220</v>
      </c>
      <c r="S27" s="215">
        <v>8</v>
      </c>
      <c r="T27" s="215">
        <v>50</v>
      </c>
      <c r="U27" s="209">
        <v>2.9</v>
      </c>
      <c r="V27" s="211">
        <f t="shared" si="6"/>
        <v>145</v>
      </c>
      <c r="W27" s="217">
        <f t="shared" si="7"/>
        <v>373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1223</v>
      </c>
      <c r="AB27" s="211">
        <f t="shared" si="12"/>
        <v>598</v>
      </c>
      <c r="AC27" s="211">
        <f t="shared" si="13"/>
        <v>625</v>
      </c>
      <c r="AD27" s="211">
        <f t="shared" si="14"/>
        <v>3344</v>
      </c>
      <c r="AE27" s="211">
        <f t="shared" si="15"/>
        <v>9698</v>
      </c>
      <c r="AF27" s="211">
        <f t="shared" si="16"/>
        <v>10921</v>
      </c>
      <c r="AG27" s="220">
        <v>4600</v>
      </c>
      <c r="AH27">
        <f t="shared" si="17"/>
        <v>2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1047</v>
      </c>
      <c r="H32" s="215">
        <v>434</v>
      </c>
      <c r="I32" s="215">
        <v>613</v>
      </c>
      <c r="J32" s="215">
        <v>1059</v>
      </c>
      <c r="K32" s="42">
        <v>4.0999999999999996</v>
      </c>
      <c r="L32" s="211">
        <f t="shared" si="2"/>
        <v>4342</v>
      </c>
      <c r="M32" s="212">
        <f t="shared" si="3"/>
        <v>5389</v>
      </c>
      <c r="N32" s="226">
        <v>0</v>
      </c>
      <c r="O32" s="225">
        <v>0</v>
      </c>
      <c r="P32" s="206">
        <f t="shared" si="4"/>
        <v>0</v>
      </c>
      <c r="Q32" s="208">
        <f t="shared" si="5"/>
        <v>380</v>
      </c>
      <c r="R32" s="215">
        <v>372</v>
      </c>
      <c r="S32" s="215">
        <v>8</v>
      </c>
      <c r="T32" s="215">
        <v>450</v>
      </c>
      <c r="U32" s="42">
        <v>4.0999999999999996</v>
      </c>
      <c r="V32" s="211">
        <f t="shared" si="6"/>
        <v>1845</v>
      </c>
      <c r="W32" s="217">
        <f t="shared" si="7"/>
        <v>2225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1427</v>
      </c>
      <c r="AB32" s="211">
        <f t="shared" si="12"/>
        <v>806</v>
      </c>
      <c r="AC32" s="211">
        <f t="shared" si="13"/>
        <v>621</v>
      </c>
      <c r="AD32" s="211">
        <f t="shared" si="14"/>
        <v>1509</v>
      </c>
      <c r="AE32" s="211">
        <f t="shared" si="15"/>
        <v>6187</v>
      </c>
      <c r="AF32" s="211">
        <f t="shared" si="16"/>
        <v>7614</v>
      </c>
      <c r="AG32" s="220">
        <v>4910</v>
      </c>
      <c r="AH32">
        <f t="shared" si="17"/>
        <v>2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805</v>
      </c>
      <c r="H34" s="215">
        <v>272</v>
      </c>
      <c r="I34" s="215">
        <v>533</v>
      </c>
      <c r="J34" s="215">
        <v>2762</v>
      </c>
      <c r="K34" s="42">
        <v>3.8</v>
      </c>
      <c r="L34" s="211">
        <f t="shared" si="2"/>
        <v>10496</v>
      </c>
      <c r="M34" s="212">
        <f t="shared" si="3"/>
        <v>11301</v>
      </c>
      <c r="N34" s="226">
        <v>0</v>
      </c>
      <c r="O34" s="225">
        <v>0</v>
      </c>
      <c r="P34" s="206">
        <f t="shared" si="4"/>
        <v>0</v>
      </c>
      <c r="Q34" s="208">
        <f t="shared" si="5"/>
        <v>379</v>
      </c>
      <c r="R34" s="215">
        <v>341</v>
      </c>
      <c r="S34" s="215">
        <v>38</v>
      </c>
      <c r="T34" s="215">
        <v>200</v>
      </c>
      <c r="U34" s="42">
        <v>3.8</v>
      </c>
      <c r="V34" s="211">
        <f t="shared" si="6"/>
        <v>760</v>
      </c>
      <c r="W34" s="217">
        <f t="shared" si="7"/>
        <v>1139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1184</v>
      </c>
      <c r="AB34" s="211">
        <f t="shared" si="12"/>
        <v>613</v>
      </c>
      <c r="AC34" s="211">
        <f t="shared" si="13"/>
        <v>571</v>
      </c>
      <c r="AD34" s="211">
        <f t="shared" si="14"/>
        <v>2962</v>
      </c>
      <c r="AE34" s="211">
        <f t="shared" si="15"/>
        <v>11256</v>
      </c>
      <c r="AF34" s="211">
        <f t="shared" si="16"/>
        <v>12440</v>
      </c>
      <c r="AG34" s="220">
        <v>4870</v>
      </c>
      <c r="AH34">
        <f t="shared" si="17"/>
        <v>3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5161</v>
      </c>
      <c r="R35" s="215">
        <v>3646</v>
      </c>
      <c r="S35" s="94">
        <v>1515</v>
      </c>
      <c r="T35" s="94">
        <v>11279</v>
      </c>
      <c r="U35" s="209">
        <v>2.8</v>
      </c>
      <c r="V35" s="211">
        <f t="shared" si="6"/>
        <v>31581</v>
      </c>
      <c r="W35" s="217">
        <f t="shared" si="7"/>
        <v>36742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5161</v>
      </c>
      <c r="AB35" s="211">
        <f t="shared" si="12"/>
        <v>3646</v>
      </c>
      <c r="AC35" s="211">
        <f t="shared" si="13"/>
        <v>1515</v>
      </c>
      <c r="AD35" s="211">
        <f t="shared" si="14"/>
        <v>11279</v>
      </c>
      <c r="AE35" s="211">
        <f t="shared" si="15"/>
        <v>31581</v>
      </c>
      <c r="AF35" s="211">
        <f t="shared" si="16"/>
        <v>36742</v>
      </c>
      <c r="AG35" s="220">
        <v>3200</v>
      </c>
      <c r="AH35">
        <f t="shared" si="17"/>
        <v>11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2.2000000000000002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0</v>
      </c>
      <c r="H39" s="215">
        <v>0</v>
      </c>
      <c r="I39" s="94">
        <v>0</v>
      </c>
      <c r="J39" s="94">
        <v>0</v>
      </c>
      <c r="K39" s="209">
        <v>2</v>
      </c>
      <c r="L39" s="211">
        <f t="shared" si="2"/>
        <v>0</v>
      </c>
      <c r="M39" s="212">
        <f t="shared" si="3"/>
        <v>0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4236</v>
      </c>
      <c r="H41" s="207">
        <v>55</v>
      </c>
      <c r="I41" s="207">
        <v>4181</v>
      </c>
      <c r="J41" s="207">
        <v>21917</v>
      </c>
      <c r="K41" s="209">
        <v>2.7</v>
      </c>
      <c r="L41" s="211">
        <f t="shared" si="2"/>
        <v>59176</v>
      </c>
      <c r="M41" s="212">
        <f t="shared" si="3"/>
        <v>63412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4236</v>
      </c>
      <c r="AB41" s="211">
        <f t="shared" si="12"/>
        <v>55</v>
      </c>
      <c r="AC41" s="211">
        <f t="shared" si="13"/>
        <v>4181</v>
      </c>
      <c r="AD41" s="211">
        <f t="shared" si="14"/>
        <v>21917</v>
      </c>
      <c r="AE41" s="211">
        <f t="shared" si="15"/>
        <v>59176</v>
      </c>
      <c r="AF41" s="211">
        <f t="shared" si="16"/>
        <v>63412</v>
      </c>
      <c r="AG41" s="220">
        <v>4670</v>
      </c>
      <c r="AH41">
        <f t="shared" si="17"/>
        <v>14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838</v>
      </c>
      <c r="H43" s="215">
        <v>254</v>
      </c>
      <c r="I43" s="215">
        <v>584</v>
      </c>
      <c r="J43" s="215">
        <v>806</v>
      </c>
      <c r="K43" s="209">
        <v>2.9</v>
      </c>
      <c r="L43" s="211">
        <f t="shared" ref="L43:L74" si="20">ROUND(J43*K43,0)</f>
        <v>2337</v>
      </c>
      <c r="M43" s="212">
        <f t="shared" ref="M43:M74" si="21">F43+G43+L43</f>
        <v>3175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379</v>
      </c>
      <c r="R43" s="215">
        <v>371</v>
      </c>
      <c r="S43" s="215">
        <v>8</v>
      </c>
      <c r="T43" s="215">
        <v>200</v>
      </c>
      <c r="U43" s="209">
        <v>2.9</v>
      </c>
      <c r="V43" s="211">
        <f t="shared" ref="V43:V74" si="24">ROUND(T43*U43,0)</f>
        <v>580</v>
      </c>
      <c r="W43" s="217">
        <f t="shared" ref="W43:W74" si="25">P43+Q43+V43</f>
        <v>959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1217</v>
      </c>
      <c r="AB43" s="211">
        <f t="shared" ref="AB43:AB60" si="30">H43+R43</f>
        <v>625</v>
      </c>
      <c r="AC43" s="211">
        <f t="shared" ref="AC43:AC60" si="31">I43+S43</f>
        <v>592</v>
      </c>
      <c r="AD43" s="211">
        <f t="shared" ref="AD43:AD60" si="32">J43+T43</f>
        <v>1006</v>
      </c>
      <c r="AE43" s="211">
        <f t="shared" ref="AE43:AE60" si="33">L43+V43</f>
        <v>2917</v>
      </c>
      <c r="AF43" s="211">
        <f t="shared" ref="AF43:AF60" si="34">M43+W43</f>
        <v>4134</v>
      </c>
      <c r="AG43" s="220">
        <v>4800</v>
      </c>
      <c r="AH43">
        <f t="shared" ref="AH43:AH74" si="35">IFERROR(ROUND(AF43/AG43,0),"")</f>
        <v>1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791</v>
      </c>
      <c r="H44" s="215">
        <v>239</v>
      </c>
      <c r="I44" s="215">
        <v>552</v>
      </c>
      <c r="J44" s="215">
        <v>1040</v>
      </c>
      <c r="K44" s="209">
        <v>2.6</v>
      </c>
      <c r="L44" s="211">
        <f t="shared" si="20"/>
        <v>2704</v>
      </c>
      <c r="M44" s="212">
        <f t="shared" si="21"/>
        <v>3495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791</v>
      </c>
      <c r="AB44" s="211">
        <f t="shared" si="30"/>
        <v>239</v>
      </c>
      <c r="AC44" s="211">
        <f t="shared" si="31"/>
        <v>552</v>
      </c>
      <c r="AD44" s="211">
        <f t="shared" si="32"/>
        <v>1040</v>
      </c>
      <c r="AE44" s="211">
        <f t="shared" si="33"/>
        <v>2704</v>
      </c>
      <c r="AF44" s="211">
        <f t="shared" si="34"/>
        <v>3495</v>
      </c>
      <c r="AG44" s="220">
        <v>4211</v>
      </c>
      <c r="AH44">
        <f t="shared" si="35"/>
        <v>1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0</v>
      </c>
      <c r="U45" s="209">
        <v>2.6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876</v>
      </c>
      <c r="H46" s="215">
        <v>406</v>
      </c>
      <c r="I46" s="215">
        <v>470</v>
      </c>
      <c r="J46" s="215">
        <v>3689</v>
      </c>
      <c r="K46" s="209">
        <v>3</v>
      </c>
      <c r="L46" s="211">
        <f t="shared" si="20"/>
        <v>11067</v>
      </c>
      <c r="M46" s="212">
        <f t="shared" si="21"/>
        <v>11943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876</v>
      </c>
      <c r="AB46" s="211">
        <f t="shared" si="30"/>
        <v>406</v>
      </c>
      <c r="AC46" s="211">
        <f t="shared" si="31"/>
        <v>470</v>
      </c>
      <c r="AD46" s="211">
        <f t="shared" si="32"/>
        <v>3689</v>
      </c>
      <c r="AE46" s="211">
        <f t="shared" si="33"/>
        <v>11067</v>
      </c>
      <c r="AF46" s="211">
        <f t="shared" si="34"/>
        <v>11943</v>
      </c>
      <c r="AG46" s="220">
        <v>4900</v>
      </c>
      <c r="AH46">
        <f t="shared" si="35"/>
        <v>2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3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562</v>
      </c>
      <c r="H49" s="215">
        <v>15</v>
      </c>
      <c r="I49" s="215">
        <v>547</v>
      </c>
      <c r="J49" s="215">
        <v>1437</v>
      </c>
      <c r="K49" s="209">
        <v>2.5</v>
      </c>
      <c r="L49" s="211">
        <f t="shared" si="20"/>
        <v>3593</v>
      </c>
      <c r="M49" s="212">
        <f t="shared" si="21"/>
        <v>4155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562</v>
      </c>
      <c r="AB49" s="211">
        <f t="shared" si="30"/>
        <v>15</v>
      </c>
      <c r="AC49" s="211">
        <f t="shared" si="31"/>
        <v>547</v>
      </c>
      <c r="AD49" s="211">
        <f t="shared" si="32"/>
        <v>1437</v>
      </c>
      <c r="AE49" s="211">
        <f t="shared" si="33"/>
        <v>3593</v>
      </c>
      <c r="AF49" s="211">
        <f t="shared" si="34"/>
        <v>4155</v>
      </c>
      <c r="AG49" s="220">
        <v>3869</v>
      </c>
      <c r="AH49">
        <f t="shared" si="35"/>
        <v>1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7630</v>
      </c>
      <c r="H51" s="214">
        <v>0</v>
      </c>
      <c r="I51" s="214">
        <v>7630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7630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2577</v>
      </c>
      <c r="R51" s="215">
        <v>0</v>
      </c>
      <c r="S51" s="215">
        <v>2577</v>
      </c>
      <c r="T51" s="215">
        <v>0</v>
      </c>
      <c r="U51" s="209">
        <v>0</v>
      </c>
      <c r="V51" s="211">
        <f t="shared" si="24"/>
        <v>0</v>
      </c>
      <c r="W51" s="217">
        <f t="shared" si="25"/>
        <v>2577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10207</v>
      </c>
      <c r="AB51" s="211">
        <f t="shared" si="30"/>
        <v>0</v>
      </c>
      <c r="AC51" s="211">
        <f t="shared" si="31"/>
        <v>10207</v>
      </c>
      <c r="AD51" s="211">
        <f t="shared" si="32"/>
        <v>0</v>
      </c>
      <c r="AE51" s="211">
        <f t="shared" si="33"/>
        <v>0</v>
      </c>
      <c r="AF51" s="211">
        <f t="shared" si="34"/>
        <v>10207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32614</v>
      </c>
      <c r="H61" s="91">
        <f t="shared" si="36"/>
        <v>9214</v>
      </c>
      <c r="I61" s="91">
        <f t="shared" si="36"/>
        <v>23400</v>
      </c>
      <c r="J61" s="91">
        <f t="shared" si="36"/>
        <v>41409</v>
      </c>
      <c r="K61" s="49">
        <f>ROUND(L61/J61,0)</f>
        <v>3</v>
      </c>
      <c r="L61" s="91">
        <f t="shared" ref="L61:Q61" si="37">SUM(L11:L60)</f>
        <v>122031</v>
      </c>
      <c r="M61" s="91">
        <f t="shared" si="37"/>
        <v>154645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9142</v>
      </c>
      <c r="R61" s="91"/>
      <c r="S61" s="91">
        <f t="shared" ref="S61:AH61" si="38">SUM(S11:S60)</f>
        <v>4162</v>
      </c>
      <c r="T61" s="91">
        <f t="shared" si="38"/>
        <v>12229</v>
      </c>
      <c r="U61" s="49">
        <f t="shared" si="38"/>
        <v>141.89999999999998</v>
      </c>
      <c r="V61" s="91">
        <f t="shared" si="38"/>
        <v>35101</v>
      </c>
      <c r="W61" s="91">
        <f t="shared" si="38"/>
        <v>44243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41756</v>
      </c>
      <c r="AB61" s="91">
        <f t="shared" si="38"/>
        <v>14194</v>
      </c>
      <c r="AC61" s="91">
        <f t="shared" si="38"/>
        <v>27562</v>
      </c>
      <c r="AD61" s="91">
        <f t="shared" si="38"/>
        <v>53638</v>
      </c>
      <c r="AE61" s="91">
        <f t="shared" si="38"/>
        <v>157132</v>
      </c>
      <c r="AF61" s="91">
        <f t="shared" si="38"/>
        <v>198888</v>
      </c>
      <c r="AG61" s="91">
        <f t="shared" si="38"/>
        <v>180151</v>
      </c>
      <c r="AH61">
        <f t="shared" si="38"/>
        <v>44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729</v>
      </c>
      <c r="D12" s="205">
        <v>9</v>
      </c>
    </row>
    <row r="13" spans="1:11">
      <c r="A13" s="205">
        <v>2</v>
      </c>
      <c r="B13" s="205">
        <v>2905</v>
      </c>
      <c r="C13" s="205" t="s">
        <v>730</v>
      </c>
      <c r="D13" s="205">
        <v>202</v>
      </c>
    </row>
    <row r="14" spans="1:11">
      <c r="A14" s="205"/>
      <c r="B14" s="205" t="s">
        <v>261</v>
      </c>
      <c r="C14" s="205"/>
      <c r="D14" s="205">
        <f>SUM(D12:D13)</f>
        <v>211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6771</v>
      </c>
      <c r="R34" s="215">
        <v>6771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6771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6771</v>
      </c>
      <c r="AB34" s="211">
        <f t="shared" si="12"/>
        <v>6771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6771</v>
      </c>
      <c r="AG34" s="220">
        <v>3200</v>
      </c>
      <c r="AH34">
        <f t="shared" si="17"/>
        <v>2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14469</v>
      </c>
      <c r="H40" s="207">
        <v>14469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14469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14469</v>
      </c>
      <c r="AB40" s="211">
        <f t="shared" si="12"/>
        <v>14469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14469</v>
      </c>
      <c r="AG40" s="220">
        <v>4670</v>
      </c>
      <c r="AH40">
        <f t="shared" si="17"/>
        <v>3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14469</v>
      </c>
      <c r="H60" s="91">
        <f t="shared" si="36"/>
        <v>14469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14469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6771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6771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21240</v>
      </c>
      <c r="AB60" s="91">
        <f t="shared" si="38"/>
        <v>21240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21240</v>
      </c>
      <c r="AG60" s="91">
        <f t="shared" si="38"/>
        <v>180151</v>
      </c>
      <c r="AH60">
        <f t="shared" si="38"/>
        <v>5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2024-03-28T12:38:04Z</cp:lastPrinted>
  <dcterms:created xsi:type="dcterms:W3CDTF">2016-01-04T13:41:28Z</dcterms:created>
  <dcterms:modified xsi:type="dcterms:W3CDTF">2024-03-28T12:38:08Z</dcterms:modified>
</cp:coreProperties>
</file>