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ДЛИ!$A$1:$F$228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D13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F22" s="1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I60" s="1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F60"/>
  <c r="E60"/>
  <c r="D60"/>
  <c r="I59"/>
  <c r="F59"/>
  <c r="F37" s="1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F7" s="1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F7" s="1"/>
  <c r="I20"/>
  <c r="F20"/>
  <c r="I19"/>
  <c r="F19"/>
  <c r="I18"/>
  <c r="F18"/>
  <c r="I17"/>
  <c r="F17"/>
  <c r="I16"/>
  <c r="I7" s="1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F60" i="69" l="1"/>
  <c r="I60"/>
  <c r="F37"/>
  <c r="I37"/>
  <c r="I7"/>
  <c r="I37" i="71"/>
  <c r="I22"/>
  <c r="F22"/>
  <c r="I7"/>
  <c r="F60" i="70"/>
  <c r="I60"/>
  <c r="F37"/>
  <c r="I37"/>
  <c r="F22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<sst xmlns="http://schemas.openxmlformats.org/spreadsheetml/2006/main" count="2851" uniqueCount="730">
  <si>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</si>
  <si>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</si>
  <si>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</si>
  <si>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</si>
  <si>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</si>
  <si>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</si>
  <si>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</si>
  <si>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</si>
  <si>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</si>
  <si>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</si>
  <si>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</si>
  <si>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</si>
  <si>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</si>
  <si>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</si>
  <si>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</si>
  <si>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</si>
  <si>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</si>
  <si>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</si>
  <si>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</si>
  <si>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</si>
  <si>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</si>
  <si>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</si>
  <si>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</si>
  <si>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</si>
  <si>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</si>
  <si>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</si>
  <si>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</si>
  <si>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</si>
  <si>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</si>
  <si>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</si>
  <si>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</si>
  <si>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</si>
  <si>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</si>
  <si>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</si>
  <si>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</si>
  <si>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</si>
  <si>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</si>
  <si>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</si>
  <si>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</si>
  <si>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</si>
  <si>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</si>
  <si>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</si>
  <si>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</si>
  <si>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</si>
  <si>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</si>
  <si>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</si>
  <si>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</si>
  <si>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</si>
  <si>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</si>
  <si>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</si>
  <si>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</si>
  <si>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</si>
  <si>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</si>
  <si>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</si>
  <si>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</si>
  <si>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</si>
  <si>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</si>
  <si>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</si>
  <si>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</si>
  <si>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</si>
  <si>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</si>
  <si>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</si>
  <si>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</si>
  <si>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</si>
  <si>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</si>
  <si>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</si>
  <si>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</si>
  <si>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</si>
  <si>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</si>
  <si>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</si>
  <si>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</si>
  <si>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</si>
  <si>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</si>
  <si>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</si>
  <si>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</si>
  <si>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</si>
  <si>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</si>
  <si>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</si>
  <si>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</si>
  <si>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</si>
  <si>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</si>
  <si>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</si>
  <si>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</si>
  <si>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АМОКБ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</si>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</sst>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1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9" fillId="0" borderId="0" xfId="0" applyFont="1" applyFill="1" applyAlignment="1">
      <alignment vertical="center" wrapText="1"/>
    </xf>
    <xf numFmtId="0" fontId="39" fillId="0" borderId="0" xfId="0" applyFont="1"/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19" fillId="0" borderId="0" xfId="0" applyFont="1" applyFill="1" applyAlignment="1">
      <alignment horizontal="left" vertical="center" wrapText="1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Fill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81">
        <v>300001</v>
      </c>
      <c r="E3" s="281"/>
      <c r="F3" s="104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  <c r="AH5" s="245" t="s">
        <v>46</v>
      </c>
    </row>
    <row r="6" spans="1:38" s="56" customFormat="1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  <c r="AH6" s="246"/>
    </row>
    <row r="7" spans="1:38" s="56" customFormat="1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  <c r="AH7" s="246"/>
    </row>
    <row r="8" spans="1:38" s="56" customFormat="1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  <c r="AH8" s="247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2906</v>
      </c>
      <c r="H10" s="76">
        <v>6</v>
      </c>
      <c r="I10" s="76">
        <v>2900</v>
      </c>
      <c r="J10" s="76">
        <v>1000</v>
      </c>
      <c r="K10" s="37">
        <v>3.8</v>
      </c>
      <c r="L10" s="38">
        <f t="shared" ref="L10:L41" si="2">ROUND(J10*K10,0)</f>
        <v>3800</v>
      </c>
      <c r="M10" s="39">
        <f t="shared" ref="M10:M41" si="3">F10+G10+L10</f>
        <v>6706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4</v>
      </c>
      <c r="R10" s="76">
        <v>0</v>
      </c>
      <c r="S10" s="76">
        <v>4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2910</v>
      </c>
      <c r="AB10" s="38">
        <f t="shared" ref="AB10:AB41" si="12">H10+R10</f>
        <v>6</v>
      </c>
      <c r="AC10" s="38">
        <f t="shared" ref="AC10:AC41" si="13">I10+S10</f>
        <v>2904</v>
      </c>
      <c r="AD10" s="38">
        <f t="shared" ref="AD10:AD41" si="14">J10+T10</f>
        <v>1000</v>
      </c>
      <c r="AE10" s="38">
        <f t="shared" ref="AE10:AE41" si="15">L10+V10</f>
        <v>3800</v>
      </c>
      <c r="AF10" s="38">
        <f t="shared" ref="AF10:AF41" si="16">M10+W10</f>
        <v>6710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2642</v>
      </c>
      <c r="H11" s="76">
        <v>2</v>
      </c>
      <c r="I11" s="76">
        <v>2640</v>
      </c>
      <c r="J11" s="76">
        <v>350</v>
      </c>
      <c r="K11" s="41">
        <v>2.6</v>
      </c>
      <c r="L11" s="44">
        <f t="shared" si="2"/>
        <v>910</v>
      </c>
      <c r="M11" s="45">
        <f t="shared" si="3"/>
        <v>3552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2642</v>
      </c>
      <c r="AB11" s="44">
        <f t="shared" si="12"/>
        <v>2</v>
      </c>
      <c r="AC11" s="44">
        <f t="shared" si="13"/>
        <v>2640</v>
      </c>
      <c r="AD11" s="44">
        <f t="shared" si="14"/>
        <v>350</v>
      </c>
      <c r="AE11" s="44">
        <f t="shared" si="15"/>
        <v>910</v>
      </c>
      <c r="AF11" s="44">
        <f t="shared" si="16"/>
        <v>3552</v>
      </c>
      <c r="AG11" s="107">
        <v>3450</v>
      </c>
      <c r="AH11" s="108">
        <f t="shared" si="17"/>
        <v>1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4181</v>
      </c>
      <c r="H13" s="76">
        <v>31</v>
      </c>
      <c r="I13" s="76">
        <v>4150</v>
      </c>
      <c r="J13" s="76">
        <v>964</v>
      </c>
      <c r="K13" s="41">
        <v>2.2000000000000002</v>
      </c>
      <c r="L13" s="44">
        <f t="shared" si="2"/>
        <v>2121</v>
      </c>
      <c r="M13" s="45">
        <f t="shared" si="3"/>
        <v>6302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4181</v>
      </c>
      <c r="AB13" s="44">
        <f t="shared" si="12"/>
        <v>31</v>
      </c>
      <c r="AC13" s="44">
        <f t="shared" si="13"/>
        <v>4150</v>
      </c>
      <c r="AD13" s="44">
        <f t="shared" si="14"/>
        <v>964</v>
      </c>
      <c r="AE13" s="44">
        <f t="shared" si="15"/>
        <v>2121</v>
      </c>
      <c r="AF13" s="44">
        <f t="shared" si="16"/>
        <v>6302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3519</v>
      </c>
      <c r="H14" s="76">
        <v>39</v>
      </c>
      <c r="I14" s="76">
        <v>3480</v>
      </c>
      <c r="J14" s="76">
        <v>1800</v>
      </c>
      <c r="K14" s="41">
        <v>2.1</v>
      </c>
      <c r="L14" s="44">
        <f t="shared" si="2"/>
        <v>3780</v>
      </c>
      <c r="M14" s="45">
        <f t="shared" si="3"/>
        <v>7299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3519</v>
      </c>
      <c r="AB14" s="44">
        <f t="shared" si="12"/>
        <v>39</v>
      </c>
      <c r="AC14" s="44">
        <f t="shared" si="13"/>
        <v>3480</v>
      </c>
      <c r="AD14" s="44">
        <f t="shared" si="14"/>
        <v>1800</v>
      </c>
      <c r="AE14" s="44">
        <f t="shared" si="15"/>
        <v>3780</v>
      </c>
      <c r="AF14" s="44">
        <f t="shared" si="16"/>
        <v>7299</v>
      </c>
      <c r="AG14" s="107">
        <v>3779</v>
      </c>
      <c r="AH14" s="108">
        <f t="shared" si="17"/>
        <v>2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3358</v>
      </c>
      <c r="H23" s="76">
        <v>8</v>
      </c>
      <c r="I23" s="76">
        <v>3350</v>
      </c>
      <c r="J23" s="76">
        <v>420</v>
      </c>
      <c r="K23" s="41">
        <v>3.1</v>
      </c>
      <c r="L23" s="44">
        <f t="shared" si="2"/>
        <v>1302</v>
      </c>
      <c r="M23" s="45">
        <f t="shared" si="3"/>
        <v>4660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3358</v>
      </c>
      <c r="AB23" s="44">
        <f t="shared" si="12"/>
        <v>8</v>
      </c>
      <c r="AC23" s="44">
        <f t="shared" si="13"/>
        <v>3350</v>
      </c>
      <c r="AD23" s="44">
        <f t="shared" si="14"/>
        <v>420</v>
      </c>
      <c r="AE23" s="44">
        <f t="shared" si="15"/>
        <v>1302</v>
      </c>
      <c r="AF23" s="44">
        <f t="shared" si="16"/>
        <v>4660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2309</v>
      </c>
      <c r="H25" s="76">
        <v>7</v>
      </c>
      <c r="I25" s="76">
        <v>2302</v>
      </c>
      <c r="J25" s="76">
        <v>530</v>
      </c>
      <c r="K25" s="41">
        <v>2.2000000000000002</v>
      </c>
      <c r="L25" s="44">
        <f t="shared" si="2"/>
        <v>1166</v>
      </c>
      <c r="M25" s="45">
        <f t="shared" si="3"/>
        <v>3475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2309</v>
      </c>
      <c r="AB25" s="44">
        <f t="shared" si="12"/>
        <v>7</v>
      </c>
      <c r="AC25" s="44">
        <f t="shared" si="13"/>
        <v>2302</v>
      </c>
      <c r="AD25" s="44">
        <f t="shared" si="14"/>
        <v>530</v>
      </c>
      <c r="AE25" s="44">
        <f t="shared" si="15"/>
        <v>1166</v>
      </c>
      <c r="AF25" s="44">
        <f t="shared" si="16"/>
        <v>3475</v>
      </c>
      <c r="AG25" s="107">
        <v>2200</v>
      </c>
      <c r="AH25" s="108">
        <f t="shared" si="17"/>
        <v>2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4881</v>
      </c>
      <c r="H26" s="76">
        <v>2</v>
      </c>
      <c r="I26" s="76">
        <v>4879</v>
      </c>
      <c r="J26" s="76">
        <v>600</v>
      </c>
      <c r="K26" s="41">
        <v>2.9</v>
      </c>
      <c r="L26" s="44">
        <f t="shared" si="2"/>
        <v>1740</v>
      </c>
      <c r="M26" s="45">
        <f t="shared" si="3"/>
        <v>6621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4881</v>
      </c>
      <c r="AB26" s="44">
        <f t="shared" si="12"/>
        <v>2</v>
      </c>
      <c r="AC26" s="44">
        <f t="shared" si="13"/>
        <v>4879</v>
      </c>
      <c r="AD26" s="44">
        <f t="shared" si="14"/>
        <v>600</v>
      </c>
      <c r="AE26" s="44">
        <f t="shared" si="15"/>
        <v>1740</v>
      </c>
      <c r="AF26" s="44">
        <f t="shared" si="16"/>
        <v>6621</v>
      </c>
      <c r="AG26" s="107">
        <v>4600</v>
      </c>
      <c r="AH26" s="108">
        <f t="shared" si="17"/>
        <v>1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3444</v>
      </c>
      <c r="H27" s="76">
        <v>4</v>
      </c>
      <c r="I27" s="76">
        <v>3440</v>
      </c>
      <c r="J27" s="76">
        <v>430</v>
      </c>
      <c r="K27" s="41">
        <v>2.2999999999999998</v>
      </c>
      <c r="L27" s="44">
        <f t="shared" si="2"/>
        <v>989</v>
      </c>
      <c r="M27" s="45">
        <f t="shared" si="3"/>
        <v>4433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3444</v>
      </c>
      <c r="AB27" s="44">
        <f t="shared" si="12"/>
        <v>4</v>
      </c>
      <c r="AC27" s="44">
        <f t="shared" si="13"/>
        <v>3440</v>
      </c>
      <c r="AD27" s="44">
        <f t="shared" si="14"/>
        <v>430</v>
      </c>
      <c r="AE27" s="44">
        <f t="shared" si="15"/>
        <v>989</v>
      </c>
      <c r="AF27" s="44">
        <f t="shared" si="16"/>
        <v>4433</v>
      </c>
      <c r="AG27" s="107">
        <v>2100</v>
      </c>
      <c r="AH27" s="108">
        <f t="shared" si="17"/>
        <v>2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3052</v>
      </c>
      <c r="H28" s="76">
        <v>2</v>
      </c>
      <c r="I28" s="76">
        <v>3050</v>
      </c>
      <c r="J28" s="76">
        <v>310</v>
      </c>
      <c r="K28" s="41">
        <v>2</v>
      </c>
      <c r="L28" s="44">
        <f t="shared" si="2"/>
        <v>620</v>
      </c>
      <c r="M28" s="45">
        <f t="shared" si="3"/>
        <v>3672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3052</v>
      </c>
      <c r="AB28" s="44">
        <f t="shared" si="12"/>
        <v>2</v>
      </c>
      <c r="AC28" s="44">
        <f t="shared" si="13"/>
        <v>3050</v>
      </c>
      <c r="AD28" s="44">
        <f t="shared" si="14"/>
        <v>310</v>
      </c>
      <c r="AE28" s="44">
        <f t="shared" si="15"/>
        <v>620</v>
      </c>
      <c r="AF28" s="44">
        <f t="shared" si="16"/>
        <v>3672</v>
      </c>
      <c r="AG28" s="107">
        <v>2231</v>
      </c>
      <c r="AH28" s="108">
        <f t="shared" si="17"/>
        <v>2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2006</v>
      </c>
      <c r="H29" s="76">
        <v>11</v>
      </c>
      <c r="I29" s="76">
        <v>1995</v>
      </c>
      <c r="J29" s="76">
        <v>400</v>
      </c>
      <c r="K29" s="41">
        <v>2.5</v>
      </c>
      <c r="L29" s="44">
        <f t="shared" si="2"/>
        <v>1000</v>
      </c>
      <c r="M29" s="45">
        <f t="shared" si="3"/>
        <v>3006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2006</v>
      </c>
      <c r="AB29" s="44">
        <f t="shared" si="12"/>
        <v>11</v>
      </c>
      <c r="AC29" s="44">
        <f t="shared" si="13"/>
        <v>1995</v>
      </c>
      <c r="AD29" s="44">
        <f t="shared" si="14"/>
        <v>400</v>
      </c>
      <c r="AE29" s="44">
        <f t="shared" si="15"/>
        <v>1000</v>
      </c>
      <c r="AF29" s="44">
        <f t="shared" si="16"/>
        <v>3006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3006</v>
      </c>
      <c r="H31" s="76">
        <v>2</v>
      </c>
      <c r="I31" s="76">
        <v>3004</v>
      </c>
      <c r="J31" s="76">
        <v>800</v>
      </c>
      <c r="K31" s="42">
        <v>4.0999999999999996</v>
      </c>
      <c r="L31" s="44">
        <f t="shared" si="2"/>
        <v>3280</v>
      </c>
      <c r="M31" s="45">
        <f t="shared" si="3"/>
        <v>6286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3006</v>
      </c>
      <c r="AB31" s="44">
        <f t="shared" si="12"/>
        <v>2</v>
      </c>
      <c r="AC31" s="44">
        <f t="shared" si="13"/>
        <v>3004</v>
      </c>
      <c r="AD31" s="44">
        <f t="shared" si="14"/>
        <v>800</v>
      </c>
      <c r="AE31" s="44">
        <f t="shared" si="15"/>
        <v>3280</v>
      </c>
      <c r="AF31" s="44">
        <f t="shared" si="16"/>
        <v>6286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7502</v>
      </c>
      <c r="H33" s="76">
        <v>7</v>
      </c>
      <c r="I33" s="76">
        <v>7495</v>
      </c>
      <c r="J33" s="76">
        <v>2100</v>
      </c>
      <c r="K33" s="42">
        <v>3.8</v>
      </c>
      <c r="L33" s="44">
        <f t="shared" si="2"/>
        <v>7980</v>
      </c>
      <c r="M33" s="45">
        <f t="shared" si="3"/>
        <v>15482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7502</v>
      </c>
      <c r="AB33" s="44">
        <f t="shared" si="12"/>
        <v>7</v>
      </c>
      <c r="AC33" s="44">
        <f t="shared" si="13"/>
        <v>7495</v>
      </c>
      <c r="AD33" s="44">
        <f t="shared" si="14"/>
        <v>2100</v>
      </c>
      <c r="AE33" s="44">
        <f t="shared" si="15"/>
        <v>7980</v>
      </c>
      <c r="AF33" s="44">
        <f t="shared" si="16"/>
        <v>15482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3325</v>
      </c>
      <c r="H35" s="76">
        <v>5</v>
      </c>
      <c r="I35" s="76">
        <v>3320</v>
      </c>
      <c r="J35" s="76">
        <v>370</v>
      </c>
      <c r="K35" s="41">
        <v>2.5</v>
      </c>
      <c r="L35" s="44">
        <f t="shared" si="2"/>
        <v>925</v>
      </c>
      <c r="M35" s="45">
        <f t="shared" si="3"/>
        <v>4250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3325</v>
      </c>
      <c r="AB35" s="44">
        <f t="shared" si="12"/>
        <v>5</v>
      </c>
      <c r="AC35" s="44">
        <f t="shared" si="13"/>
        <v>3320</v>
      </c>
      <c r="AD35" s="44">
        <f t="shared" si="14"/>
        <v>370</v>
      </c>
      <c r="AE35" s="44">
        <f t="shared" si="15"/>
        <v>925</v>
      </c>
      <c r="AF35" s="44">
        <f t="shared" si="16"/>
        <v>4250</v>
      </c>
      <c r="AG35" s="107">
        <v>2724</v>
      </c>
      <c r="AH35" s="108">
        <f t="shared" si="17"/>
        <v>2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2235</v>
      </c>
      <c r="H36" s="76">
        <v>5</v>
      </c>
      <c r="I36" s="76">
        <v>2230</v>
      </c>
      <c r="J36" s="76">
        <v>100</v>
      </c>
      <c r="K36" s="41">
        <v>2.2000000000000002</v>
      </c>
      <c r="L36" s="44">
        <f t="shared" si="2"/>
        <v>220</v>
      </c>
      <c r="M36" s="45">
        <f t="shared" si="3"/>
        <v>2455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2235</v>
      </c>
      <c r="AB36" s="44">
        <f t="shared" si="12"/>
        <v>5</v>
      </c>
      <c r="AC36" s="44">
        <f t="shared" si="13"/>
        <v>2230</v>
      </c>
      <c r="AD36" s="44">
        <f t="shared" si="14"/>
        <v>100</v>
      </c>
      <c r="AE36" s="44">
        <f t="shared" si="15"/>
        <v>220</v>
      </c>
      <c r="AF36" s="44">
        <f t="shared" si="16"/>
        <v>2455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3866</v>
      </c>
      <c r="H37" s="76">
        <v>10</v>
      </c>
      <c r="I37" s="76">
        <v>3856</v>
      </c>
      <c r="J37" s="76">
        <v>900</v>
      </c>
      <c r="K37" s="41">
        <v>2.1</v>
      </c>
      <c r="L37" s="44">
        <f t="shared" si="2"/>
        <v>1890</v>
      </c>
      <c r="M37" s="45">
        <f t="shared" si="3"/>
        <v>5756</v>
      </c>
      <c r="N37" s="82">
        <v>0</v>
      </c>
      <c r="O37" s="77">
        <v>0</v>
      </c>
      <c r="P37" s="3">
        <f t="shared" si="4"/>
        <v>0</v>
      </c>
      <c r="Q37" s="38">
        <f t="shared" si="5"/>
        <v>19</v>
      </c>
      <c r="R37" s="76">
        <v>0</v>
      </c>
      <c r="S37" s="76">
        <v>19</v>
      </c>
      <c r="T37" s="76">
        <v>0</v>
      </c>
      <c r="U37" s="41">
        <v>2.1</v>
      </c>
      <c r="V37" s="44">
        <f t="shared" si="6"/>
        <v>0</v>
      </c>
      <c r="W37" s="85">
        <f t="shared" si="7"/>
        <v>19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3885</v>
      </c>
      <c r="AB37" s="44">
        <f t="shared" si="12"/>
        <v>10</v>
      </c>
      <c r="AC37" s="44">
        <f t="shared" si="13"/>
        <v>3875</v>
      </c>
      <c r="AD37" s="44">
        <f t="shared" si="14"/>
        <v>900</v>
      </c>
      <c r="AE37" s="44">
        <f t="shared" si="15"/>
        <v>1890</v>
      </c>
      <c r="AF37" s="44">
        <f t="shared" si="16"/>
        <v>5775</v>
      </c>
      <c r="AG37" s="107">
        <v>2500</v>
      </c>
      <c r="AH37" s="108">
        <f t="shared" si="17"/>
        <v>2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597</v>
      </c>
      <c r="H40" s="5">
        <v>2</v>
      </c>
      <c r="I40" s="5">
        <v>595</v>
      </c>
      <c r="J40" s="5">
        <v>30</v>
      </c>
      <c r="K40" s="41">
        <v>2.7</v>
      </c>
      <c r="L40" s="44">
        <f t="shared" si="2"/>
        <v>81</v>
      </c>
      <c r="M40" s="45">
        <f t="shared" si="3"/>
        <v>678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597</v>
      </c>
      <c r="AB40" s="44">
        <f t="shared" si="12"/>
        <v>2</v>
      </c>
      <c r="AC40" s="44">
        <f t="shared" si="13"/>
        <v>595</v>
      </c>
      <c r="AD40" s="44">
        <f t="shared" si="14"/>
        <v>30</v>
      </c>
      <c r="AE40" s="44">
        <f t="shared" si="15"/>
        <v>81</v>
      </c>
      <c r="AF40" s="44">
        <f t="shared" si="16"/>
        <v>678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1002</v>
      </c>
      <c r="H41" s="76">
        <v>5</v>
      </c>
      <c r="I41" s="76">
        <v>997</v>
      </c>
      <c r="J41" s="76">
        <v>30</v>
      </c>
      <c r="K41" s="41">
        <v>2</v>
      </c>
      <c r="L41" s="44">
        <f t="shared" si="2"/>
        <v>60</v>
      </c>
      <c r="M41" s="45">
        <f t="shared" si="3"/>
        <v>1062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1002</v>
      </c>
      <c r="AB41" s="44">
        <f t="shared" si="12"/>
        <v>5</v>
      </c>
      <c r="AC41" s="44">
        <f t="shared" si="13"/>
        <v>997</v>
      </c>
      <c r="AD41" s="44">
        <f t="shared" si="14"/>
        <v>30</v>
      </c>
      <c r="AE41" s="44">
        <f t="shared" si="15"/>
        <v>60</v>
      </c>
      <c r="AF41" s="44">
        <f t="shared" si="16"/>
        <v>1062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59" si="18">D42+E42</f>
        <v>0</v>
      </c>
      <c r="G42" s="38">
        <f t="shared" ref="G42:G59" si="19">H42+I42</f>
        <v>4330</v>
      </c>
      <c r="H42" s="76">
        <v>5</v>
      </c>
      <c r="I42" s="76">
        <v>4325</v>
      </c>
      <c r="J42" s="76">
        <v>200</v>
      </c>
      <c r="K42" s="41">
        <v>2.9</v>
      </c>
      <c r="L42" s="44">
        <f t="shared" ref="L42:L59" si="20">ROUND(J42*K42,0)</f>
        <v>580</v>
      </c>
      <c r="M42" s="45">
        <f t="shared" ref="M42:M59" si="21">F42+G42+L42</f>
        <v>4910</v>
      </c>
      <c r="N42" s="82">
        <v>0</v>
      </c>
      <c r="O42" s="77">
        <v>0</v>
      </c>
      <c r="P42" s="3">
        <f t="shared" ref="P42:P59" si="22">N42+O42</f>
        <v>0</v>
      </c>
      <c r="Q42" s="38">
        <f t="shared" ref="Q42:Q59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59" si="24">ROUND(T42*U42,0)</f>
        <v>0</v>
      </c>
      <c r="W42" s="85">
        <f t="shared" ref="W42:W59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4330</v>
      </c>
      <c r="AB42" s="44">
        <f t="shared" ref="AB42:AB59" si="30">H42+R42</f>
        <v>5</v>
      </c>
      <c r="AC42" s="44">
        <f t="shared" ref="AC42:AC59" si="31">I42+S42</f>
        <v>4325</v>
      </c>
      <c r="AD42" s="44">
        <f t="shared" ref="AD42:AD59" si="32">J42+T42</f>
        <v>200</v>
      </c>
      <c r="AE42" s="44">
        <f t="shared" ref="AE42:AE59" si="33">L42+V42</f>
        <v>580</v>
      </c>
      <c r="AF42" s="44">
        <f t="shared" ref="AF42:AF59" si="34">M42+W42</f>
        <v>4910</v>
      </c>
      <c r="AG42" s="107">
        <v>4800</v>
      </c>
      <c r="AH42" s="108">
        <f t="shared" ref="AH42:AH59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4103</v>
      </c>
      <c r="H43" s="76">
        <v>3</v>
      </c>
      <c r="I43" s="76">
        <v>4100</v>
      </c>
      <c r="J43" s="76">
        <v>348</v>
      </c>
      <c r="K43" s="41">
        <v>2.6</v>
      </c>
      <c r="L43" s="44">
        <f t="shared" si="20"/>
        <v>905</v>
      </c>
      <c r="M43" s="45">
        <f t="shared" si="21"/>
        <v>5008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4103</v>
      </c>
      <c r="AB43" s="44">
        <f t="shared" si="30"/>
        <v>3</v>
      </c>
      <c r="AC43" s="44">
        <f t="shared" si="31"/>
        <v>4100</v>
      </c>
      <c r="AD43" s="44">
        <f t="shared" si="32"/>
        <v>348</v>
      </c>
      <c r="AE43" s="44">
        <f t="shared" si="33"/>
        <v>905</v>
      </c>
      <c r="AF43" s="44">
        <f t="shared" si="34"/>
        <v>5008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2194</v>
      </c>
      <c r="H45" s="76">
        <v>9</v>
      </c>
      <c r="I45" s="76">
        <v>2185</v>
      </c>
      <c r="J45" s="76">
        <v>540</v>
      </c>
      <c r="K45" s="41">
        <v>3</v>
      </c>
      <c r="L45" s="44">
        <f t="shared" si="20"/>
        <v>1620</v>
      </c>
      <c r="M45" s="45">
        <f t="shared" si="21"/>
        <v>3814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2194</v>
      </c>
      <c r="AB45" s="44">
        <f t="shared" si="30"/>
        <v>9</v>
      </c>
      <c r="AC45" s="44">
        <f t="shared" si="31"/>
        <v>2185</v>
      </c>
      <c r="AD45" s="44">
        <f t="shared" si="32"/>
        <v>540</v>
      </c>
      <c r="AE45" s="44">
        <f t="shared" si="33"/>
        <v>1620</v>
      </c>
      <c r="AF45" s="44">
        <f t="shared" si="34"/>
        <v>3814</v>
      </c>
      <c r="AG45" s="107">
        <v>4900</v>
      </c>
      <c r="AH45" s="108">
        <f t="shared" si="35"/>
        <v>1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1149</v>
      </c>
      <c r="H47" s="76">
        <v>14</v>
      </c>
      <c r="I47" s="76">
        <v>1135</v>
      </c>
      <c r="J47" s="76">
        <v>36</v>
      </c>
      <c r="K47" s="41">
        <v>2</v>
      </c>
      <c r="L47" s="44">
        <f t="shared" si="20"/>
        <v>72</v>
      </c>
      <c r="M47" s="45">
        <f t="shared" si="21"/>
        <v>1221</v>
      </c>
      <c r="N47" s="82">
        <v>0</v>
      </c>
      <c r="O47" s="77">
        <v>0</v>
      </c>
      <c r="P47" s="3">
        <f t="shared" si="22"/>
        <v>0</v>
      </c>
      <c r="Q47" s="38">
        <f t="shared" si="23"/>
        <v>138</v>
      </c>
      <c r="R47" s="76">
        <v>2</v>
      </c>
      <c r="S47" s="76">
        <v>136</v>
      </c>
      <c r="T47" s="76">
        <v>2</v>
      </c>
      <c r="U47" s="41">
        <v>2</v>
      </c>
      <c r="V47" s="44">
        <f t="shared" si="24"/>
        <v>4</v>
      </c>
      <c r="W47" s="85">
        <f t="shared" si="25"/>
        <v>142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1287</v>
      </c>
      <c r="AB47" s="44">
        <f t="shared" si="30"/>
        <v>16</v>
      </c>
      <c r="AC47" s="44">
        <f t="shared" si="31"/>
        <v>1271</v>
      </c>
      <c r="AD47" s="44">
        <f t="shared" si="32"/>
        <v>38</v>
      </c>
      <c r="AE47" s="44">
        <f t="shared" si="33"/>
        <v>76</v>
      </c>
      <c r="AF47" s="44">
        <f t="shared" si="34"/>
        <v>1363</v>
      </c>
      <c r="AG47" s="107">
        <v>2000</v>
      </c>
      <c r="AH47" s="108">
        <f t="shared" si="35"/>
        <v>1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6691</v>
      </c>
      <c r="H48" s="76">
        <v>6</v>
      </c>
      <c r="I48" s="76">
        <v>6685</v>
      </c>
      <c r="J48" s="76">
        <v>1200</v>
      </c>
      <c r="K48" s="41">
        <v>2.5</v>
      </c>
      <c r="L48" s="44">
        <f t="shared" si="20"/>
        <v>3000</v>
      </c>
      <c r="M48" s="45">
        <f t="shared" si="21"/>
        <v>9691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6691</v>
      </c>
      <c r="AB48" s="44">
        <f t="shared" si="30"/>
        <v>6</v>
      </c>
      <c r="AC48" s="44">
        <f t="shared" si="31"/>
        <v>6685</v>
      </c>
      <c r="AD48" s="44">
        <f t="shared" si="32"/>
        <v>1200</v>
      </c>
      <c r="AE48" s="44">
        <f t="shared" si="33"/>
        <v>3000</v>
      </c>
      <c r="AF48" s="44">
        <f t="shared" si="34"/>
        <v>9691</v>
      </c>
      <c r="AG48" s="107">
        <v>3869</v>
      </c>
      <c r="AH48" s="108">
        <f t="shared" si="35"/>
        <v>3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26900</v>
      </c>
      <c r="H51" s="214">
        <v>0</v>
      </c>
      <c r="I51" s="214">
        <v>26900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26900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100</v>
      </c>
      <c r="R51" s="215">
        <v>0</v>
      </c>
      <c r="S51" s="215">
        <v>100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27000</v>
      </c>
      <c r="AB51" s="211">
        <f t="shared" si="30"/>
        <v>0</v>
      </c>
      <c r="AC51" s="211">
        <f t="shared" si="31"/>
        <v>27000</v>
      </c>
      <c r="AD51" s="211">
        <f t="shared" si="32"/>
        <v>0</v>
      </c>
      <c r="AE51" s="211">
        <f t="shared" si="33"/>
        <v>0</v>
      </c>
      <c r="AF51" s="211">
        <f t="shared" si="34"/>
        <v>27000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99198</v>
      </c>
      <c r="H60" s="91">
        <f t="shared" si="36"/>
        <v>185</v>
      </c>
      <c r="I60" s="91">
        <f t="shared" si="36"/>
        <v>99013</v>
      </c>
      <c r="J60" s="91">
        <f t="shared" si="36"/>
        <v>13458</v>
      </c>
      <c r="K60" s="49">
        <f>ROUND(L60/J60,0)</f>
        <v>3</v>
      </c>
      <c r="L60" s="91">
        <f t="shared" ref="L60:Q60" si="37">SUM(L10:L59)</f>
        <v>38041</v>
      </c>
      <c r="M60" s="91">
        <f t="shared" si="37"/>
        <v>137239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261</v>
      </c>
      <c r="R60" s="91">
        <f t="shared" ref="R60" si="38">SUM(R10:R59)</f>
        <v>2</v>
      </c>
      <c r="S60" s="91">
        <f t="shared" ref="S60:AH60" si="39">SUM(S10:S59)</f>
        <v>259</v>
      </c>
      <c r="T60" s="91">
        <f t="shared" si="39"/>
        <v>2</v>
      </c>
      <c r="U60" s="49">
        <f t="shared" si="39"/>
        <v>141.89999999999998</v>
      </c>
      <c r="V60" s="91">
        <f t="shared" si="39"/>
        <v>4</v>
      </c>
      <c r="W60" s="91">
        <f t="shared" si="39"/>
        <v>265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99459</v>
      </c>
      <c r="AB60" s="91">
        <f t="shared" si="39"/>
        <v>187</v>
      </c>
      <c r="AC60" s="91">
        <f t="shared" si="39"/>
        <v>99272</v>
      </c>
      <c r="AD60" s="91">
        <f t="shared" si="39"/>
        <v>13460</v>
      </c>
      <c r="AE60" s="91">
        <f t="shared" si="39"/>
        <v>38045</v>
      </c>
      <c r="AF60" s="91">
        <f t="shared" si="39"/>
        <v>137504</v>
      </c>
      <c r="AG60" s="91">
        <f t="shared" si="39"/>
        <v>180151</v>
      </c>
      <c r="AH60" s="91">
        <f t="shared" si="39"/>
        <v>30</v>
      </c>
      <c r="AL60" s="95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350</v>
      </c>
      <c r="H29" s="215">
        <v>5</v>
      </c>
      <c r="I29" s="215">
        <v>345</v>
      </c>
      <c r="J29" s="215">
        <v>300</v>
      </c>
      <c r="K29" s="209">
        <v>2.5</v>
      </c>
      <c r="L29" s="211">
        <f t="shared" si="2"/>
        <v>750</v>
      </c>
      <c r="M29" s="212">
        <f t="shared" si="3"/>
        <v>1100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350</v>
      </c>
      <c r="AB29" s="211">
        <f t="shared" si="12"/>
        <v>5</v>
      </c>
      <c r="AC29" s="211">
        <f t="shared" si="13"/>
        <v>345</v>
      </c>
      <c r="AD29" s="211">
        <f t="shared" si="14"/>
        <v>300</v>
      </c>
      <c r="AE29" s="211">
        <f t="shared" si="15"/>
        <v>750</v>
      </c>
      <c r="AF29" s="211">
        <f t="shared" si="16"/>
        <v>1100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5</v>
      </c>
      <c r="I60" s="91">
        <f t="shared" si="36"/>
        <v>345</v>
      </c>
      <c r="J60" s="91">
        <f t="shared" si="36"/>
        <v>300</v>
      </c>
      <c r="K60" s="49">
        <f>ROUND(L60/J60,0)</f>
        <v>3</v>
      </c>
      <c r="L60" s="91">
        <f t="shared" ref="L60:Q60" si="37">SUM(L10:L59)</f>
        <v>750</v>
      </c>
      <c r="M60" s="91">
        <f t="shared" si="37"/>
        <v>1100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5</v>
      </c>
      <c r="AC60" s="91">
        <f t="shared" si="38"/>
        <v>345</v>
      </c>
      <c r="AD60" s="91">
        <f t="shared" si="38"/>
        <v>300</v>
      </c>
      <c r="AE60" s="91">
        <f t="shared" si="38"/>
        <v>750</v>
      </c>
      <c r="AF60" s="91">
        <f t="shared" si="38"/>
        <v>1100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50</v>
      </c>
      <c r="H13" s="215">
        <v>0</v>
      </c>
      <c r="I13" s="215">
        <v>50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50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50</v>
      </c>
      <c r="AB13" s="211">
        <f t="shared" si="12"/>
        <v>0</v>
      </c>
      <c r="AC13" s="211">
        <f t="shared" si="13"/>
        <v>50</v>
      </c>
      <c r="AD13" s="211">
        <f t="shared" si="14"/>
        <v>0</v>
      </c>
      <c r="AE13" s="211">
        <f t="shared" si="15"/>
        <v>0</v>
      </c>
      <c r="AF13" s="211">
        <f t="shared" si="16"/>
        <v>50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180</v>
      </c>
      <c r="H14" s="215">
        <v>0</v>
      </c>
      <c r="I14" s="215">
        <v>180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180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180</v>
      </c>
      <c r="AB14" s="211">
        <f t="shared" si="12"/>
        <v>0</v>
      </c>
      <c r="AC14" s="211">
        <f t="shared" si="13"/>
        <v>180</v>
      </c>
      <c r="AD14" s="211">
        <f t="shared" si="14"/>
        <v>0</v>
      </c>
      <c r="AE14" s="211">
        <f t="shared" si="15"/>
        <v>0</v>
      </c>
      <c r="AF14" s="211">
        <f t="shared" si="16"/>
        <v>180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50</v>
      </c>
      <c r="H23" s="215">
        <v>0</v>
      </c>
      <c r="I23" s="215">
        <v>50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50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50</v>
      </c>
      <c r="AB23" s="211">
        <f t="shared" si="12"/>
        <v>0</v>
      </c>
      <c r="AC23" s="211">
        <f t="shared" si="13"/>
        <v>50</v>
      </c>
      <c r="AD23" s="211">
        <f t="shared" si="14"/>
        <v>0</v>
      </c>
      <c r="AE23" s="211">
        <f t="shared" si="15"/>
        <v>0</v>
      </c>
      <c r="AF23" s="211">
        <f t="shared" si="16"/>
        <v>50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2</v>
      </c>
      <c r="H25" s="215">
        <v>0</v>
      </c>
      <c r="I25" s="215">
        <v>2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2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</v>
      </c>
      <c r="AB25" s="211">
        <f t="shared" si="12"/>
        <v>0</v>
      </c>
      <c r="AC25" s="211">
        <f t="shared" si="13"/>
        <v>2</v>
      </c>
      <c r="AD25" s="211">
        <f t="shared" si="14"/>
        <v>0</v>
      </c>
      <c r="AE25" s="211">
        <f t="shared" si="15"/>
        <v>0</v>
      </c>
      <c r="AF25" s="211">
        <f t="shared" si="16"/>
        <v>2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40</v>
      </c>
      <c r="H26" s="215">
        <v>0</v>
      </c>
      <c r="I26" s="215">
        <v>40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40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</v>
      </c>
      <c r="AB26" s="211">
        <f t="shared" si="12"/>
        <v>0</v>
      </c>
      <c r="AC26" s="211">
        <f t="shared" si="13"/>
        <v>40</v>
      </c>
      <c r="AD26" s="211">
        <f t="shared" si="14"/>
        <v>0</v>
      </c>
      <c r="AE26" s="211">
        <f t="shared" si="15"/>
        <v>0</v>
      </c>
      <c r="AF26" s="211">
        <f t="shared" si="16"/>
        <v>40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180</v>
      </c>
      <c r="H27" s="215">
        <v>0</v>
      </c>
      <c r="I27" s="215">
        <v>180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180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180</v>
      </c>
      <c r="AB27" s="211">
        <f t="shared" si="12"/>
        <v>0</v>
      </c>
      <c r="AC27" s="211">
        <f t="shared" si="13"/>
        <v>180</v>
      </c>
      <c r="AD27" s="211">
        <f t="shared" si="14"/>
        <v>0</v>
      </c>
      <c r="AE27" s="211">
        <f t="shared" si="15"/>
        <v>0</v>
      </c>
      <c r="AF27" s="211">
        <f t="shared" si="16"/>
        <v>180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220</v>
      </c>
      <c r="H28" s="215">
        <v>0</v>
      </c>
      <c r="I28" s="215">
        <v>220</v>
      </c>
      <c r="J28" s="215">
        <v>0</v>
      </c>
      <c r="K28" s="209">
        <v>2</v>
      </c>
      <c r="L28" s="211">
        <f t="shared" si="2"/>
        <v>0</v>
      </c>
      <c r="M28" s="212">
        <f t="shared" si="3"/>
        <v>220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220</v>
      </c>
      <c r="AB28" s="211">
        <f t="shared" si="12"/>
        <v>0</v>
      </c>
      <c r="AC28" s="211">
        <f t="shared" si="13"/>
        <v>220</v>
      </c>
      <c r="AD28" s="211">
        <f t="shared" si="14"/>
        <v>0</v>
      </c>
      <c r="AE28" s="211">
        <f t="shared" si="15"/>
        <v>0</v>
      </c>
      <c r="AF28" s="211">
        <f t="shared" si="16"/>
        <v>220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4</v>
      </c>
      <c r="H31" s="215">
        <v>0</v>
      </c>
      <c r="I31" s="215">
        <v>4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4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4</v>
      </c>
      <c r="AB31" s="211">
        <f t="shared" si="12"/>
        <v>0</v>
      </c>
      <c r="AC31" s="211">
        <f t="shared" si="13"/>
        <v>4</v>
      </c>
      <c r="AD31" s="211">
        <f t="shared" si="14"/>
        <v>0</v>
      </c>
      <c r="AE31" s="211">
        <f t="shared" si="15"/>
        <v>0</v>
      </c>
      <c r="AF31" s="211">
        <f t="shared" si="16"/>
        <v>4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2</v>
      </c>
      <c r="H33" s="215">
        <v>0</v>
      </c>
      <c r="I33" s="215">
        <v>2</v>
      </c>
      <c r="J33" s="215">
        <v>0</v>
      </c>
      <c r="K33" s="42">
        <v>3.8</v>
      </c>
      <c r="L33" s="211">
        <f t="shared" si="2"/>
        <v>0</v>
      </c>
      <c r="M33" s="212">
        <f t="shared" si="3"/>
        <v>2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2</v>
      </c>
      <c r="AB33" s="211">
        <f t="shared" si="12"/>
        <v>0</v>
      </c>
      <c r="AC33" s="211">
        <f t="shared" si="13"/>
        <v>2</v>
      </c>
      <c r="AD33" s="211">
        <f t="shared" si="14"/>
        <v>0</v>
      </c>
      <c r="AE33" s="211">
        <f t="shared" si="15"/>
        <v>0</v>
      </c>
      <c r="AF33" s="211">
        <f t="shared" si="16"/>
        <v>2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100</v>
      </c>
      <c r="H35" s="215">
        <v>0</v>
      </c>
      <c r="I35" s="215">
        <v>100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100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100</v>
      </c>
      <c r="AB35" s="211">
        <f t="shared" si="12"/>
        <v>0</v>
      </c>
      <c r="AC35" s="211">
        <f t="shared" si="13"/>
        <v>100</v>
      </c>
      <c r="AD35" s="211">
        <f t="shared" si="14"/>
        <v>0</v>
      </c>
      <c r="AE35" s="211">
        <f t="shared" si="15"/>
        <v>0</v>
      </c>
      <c r="AF35" s="211">
        <f t="shared" si="16"/>
        <v>100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30</v>
      </c>
      <c r="H36" s="215">
        <v>0</v>
      </c>
      <c r="I36" s="215">
        <v>30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30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30</v>
      </c>
      <c r="AB36" s="211">
        <f t="shared" si="12"/>
        <v>0</v>
      </c>
      <c r="AC36" s="211">
        <f t="shared" si="13"/>
        <v>30</v>
      </c>
      <c r="AD36" s="211">
        <f t="shared" si="14"/>
        <v>0</v>
      </c>
      <c r="AE36" s="211">
        <f t="shared" si="15"/>
        <v>0</v>
      </c>
      <c r="AF36" s="211">
        <f t="shared" si="16"/>
        <v>30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45</v>
      </c>
      <c r="H37" s="215">
        <v>0</v>
      </c>
      <c r="I37" s="215">
        <v>45</v>
      </c>
      <c r="J37" s="215">
        <v>0</v>
      </c>
      <c r="K37" s="209">
        <v>2.1</v>
      </c>
      <c r="L37" s="211">
        <f t="shared" si="2"/>
        <v>0</v>
      </c>
      <c r="M37" s="212">
        <f t="shared" si="3"/>
        <v>45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45</v>
      </c>
      <c r="AB37" s="211">
        <f t="shared" si="12"/>
        <v>0</v>
      </c>
      <c r="AC37" s="211">
        <f t="shared" si="13"/>
        <v>45</v>
      </c>
      <c r="AD37" s="211">
        <f t="shared" si="14"/>
        <v>0</v>
      </c>
      <c r="AE37" s="211">
        <f t="shared" si="15"/>
        <v>0</v>
      </c>
      <c r="AF37" s="211">
        <f t="shared" si="16"/>
        <v>45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95</v>
      </c>
      <c r="H40" s="207">
        <v>0</v>
      </c>
      <c r="I40" s="207">
        <v>95</v>
      </c>
      <c r="J40" s="207">
        <v>0</v>
      </c>
      <c r="K40" s="209">
        <v>2.7</v>
      </c>
      <c r="L40" s="211">
        <f t="shared" si="2"/>
        <v>0</v>
      </c>
      <c r="M40" s="212">
        <f t="shared" si="3"/>
        <v>95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95</v>
      </c>
      <c r="AB40" s="211">
        <f t="shared" si="12"/>
        <v>0</v>
      </c>
      <c r="AC40" s="211">
        <f t="shared" si="13"/>
        <v>95</v>
      </c>
      <c r="AD40" s="211">
        <f t="shared" si="14"/>
        <v>0</v>
      </c>
      <c r="AE40" s="211">
        <f t="shared" si="15"/>
        <v>0</v>
      </c>
      <c r="AF40" s="211">
        <f t="shared" si="16"/>
        <v>95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2</v>
      </c>
      <c r="H41" s="215">
        <v>0</v>
      </c>
      <c r="I41" s="215">
        <v>2</v>
      </c>
      <c r="J41" s="215">
        <v>0</v>
      </c>
      <c r="K41" s="209">
        <v>2</v>
      </c>
      <c r="L41" s="211">
        <f t="shared" si="2"/>
        <v>0</v>
      </c>
      <c r="M41" s="212">
        <f t="shared" si="3"/>
        <v>2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2</v>
      </c>
      <c r="AB41" s="211">
        <f t="shared" si="12"/>
        <v>0</v>
      </c>
      <c r="AC41" s="211">
        <f t="shared" si="13"/>
        <v>2</v>
      </c>
      <c r="AD41" s="211">
        <f t="shared" si="14"/>
        <v>0</v>
      </c>
      <c r="AE41" s="211">
        <f t="shared" si="15"/>
        <v>0</v>
      </c>
      <c r="AF41" s="211">
        <f t="shared" si="16"/>
        <v>2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30</v>
      </c>
      <c r="H42" s="215">
        <v>0</v>
      </c>
      <c r="I42" s="215">
        <v>30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30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30</v>
      </c>
      <c r="AB42" s="211">
        <f t="shared" ref="AB42:AB59" si="30">H42+R42</f>
        <v>0</v>
      </c>
      <c r="AC42" s="211">
        <f t="shared" ref="AC42:AC59" si="31">I42+S42</f>
        <v>30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30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20</v>
      </c>
      <c r="H43" s="215">
        <v>0</v>
      </c>
      <c r="I43" s="215">
        <v>20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20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20</v>
      </c>
      <c r="AB43" s="211">
        <f t="shared" si="30"/>
        <v>0</v>
      </c>
      <c r="AC43" s="211">
        <f t="shared" si="31"/>
        <v>20</v>
      </c>
      <c r="AD43" s="211">
        <f t="shared" si="32"/>
        <v>0</v>
      </c>
      <c r="AE43" s="211">
        <f t="shared" si="33"/>
        <v>0</v>
      </c>
      <c r="AF43" s="211">
        <f t="shared" si="34"/>
        <v>20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25</v>
      </c>
      <c r="H45" s="215">
        <v>0</v>
      </c>
      <c r="I45" s="215">
        <v>25</v>
      </c>
      <c r="J45" s="215">
        <v>0</v>
      </c>
      <c r="K45" s="209">
        <v>3</v>
      </c>
      <c r="L45" s="211">
        <f t="shared" si="20"/>
        <v>0</v>
      </c>
      <c r="M45" s="212">
        <f t="shared" si="21"/>
        <v>25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25</v>
      </c>
      <c r="AB45" s="211">
        <f t="shared" si="30"/>
        <v>0</v>
      </c>
      <c r="AC45" s="211">
        <f t="shared" si="31"/>
        <v>25</v>
      </c>
      <c r="AD45" s="211">
        <f t="shared" si="32"/>
        <v>0</v>
      </c>
      <c r="AE45" s="211">
        <f t="shared" si="33"/>
        <v>0</v>
      </c>
      <c r="AF45" s="211">
        <f t="shared" si="34"/>
        <v>25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3</v>
      </c>
      <c r="H47" s="215">
        <v>0</v>
      </c>
      <c r="I47" s="215">
        <v>3</v>
      </c>
      <c r="J47" s="215">
        <v>0</v>
      </c>
      <c r="K47" s="209">
        <v>2</v>
      </c>
      <c r="L47" s="211">
        <f t="shared" si="20"/>
        <v>0</v>
      </c>
      <c r="M47" s="212">
        <f t="shared" si="21"/>
        <v>3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3</v>
      </c>
      <c r="AB47" s="211">
        <f t="shared" si="30"/>
        <v>0</v>
      </c>
      <c r="AC47" s="211">
        <f t="shared" si="31"/>
        <v>3</v>
      </c>
      <c r="AD47" s="211">
        <f t="shared" si="32"/>
        <v>0</v>
      </c>
      <c r="AE47" s="211">
        <f t="shared" si="33"/>
        <v>0</v>
      </c>
      <c r="AF47" s="211">
        <f t="shared" si="34"/>
        <v>3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75</v>
      </c>
      <c r="H48" s="215">
        <v>0</v>
      </c>
      <c r="I48" s="215">
        <v>75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75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75</v>
      </c>
      <c r="AB48" s="211">
        <f t="shared" si="30"/>
        <v>0</v>
      </c>
      <c r="AC48" s="211">
        <f t="shared" si="31"/>
        <v>75</v>
      </c>
      <c r="AD48" s="211">
        <f t="shared" si="32"/>
        <v>0</v>
      </c>
      <c r="AE48" s="211">
        <f t="shared" si="33"/>
        <v>0</v>
      </c>
      <c r="AF48" s="211">
        <f t="shared" si="34"/>
        <v>75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1153</v>
      </c>
      <c r="H60" s="91">
        <f t="shared" si="36"/>
        <v>0</v>
      </c>
      <c r="I60" s="91">
        <f t="shared" si="36"/>
        <v>1153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1153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1153</v>
      </c>
      <c r="AB60" s="91">
        <f t="shared" si="38"/>
        <v>0</v>
      </c>
      <c r="AC60" s="91">
        <f t="shared" si="38"/>
        <v>1153</v>
      </c>
      <c r="AD60" s="91">
        <f t="shared" si="38"/>
        <v>0</v>
      </c>
      <c r="AE60" s="91">
        <f t="shared" si="38"/>
        <v>0</v>
      </c>
      <c r="AF60" s="91">
        <f t="shared" si="38"/>
        <v>1153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90" t="s">
        <v>83</v>
      </c>
      <c r="D3" s="290"/>
      <c r="F3" s="159">
        <v>300001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90" t="s">
        <v>83</v>
      </c>
      <c r="D3" s="290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3" t="s">
        <v>57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90" t="s">
        <v>83</v>
      </c>
      <c r="D3" s="290"/>
      <c r="E3" s="290"/>
      <c r="F3" s="290"/>
      <c r="G3" s="290"/>
      <c r="H3" s="290"/>
      <c r="J3" s="159">
        <v>300001</v>
      </c>
    </row>
    <row r="4" spans="1:10" ht="18.75">
      <c r="A4" s="156" t="s">
        <v>48</v>
      </c>
      <c r="B4" s="131"/>
      <c r="C4" s="294" t="s">
        <v>13</v>
      </c>
      <c r="D4" s="294"/>
      <c r="E4" s="294"/>
      <c r="F4" s="294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6" t="s">
        <v>44</v>
      </c>
      <c r="B7" s="297" t="s">
        <v>0</v>
      </c>
      <c r="C7" s="300" t="s">
        <v>1</v>
      </c>
      <c r="D7" s="300"/>
      <c r="E7" s="300"/>
      <c r="F7" s="300" t="s">
        <v>2</v>
      </c>
      <c r="G7" s="300"/>
      <c r="H7" s="300"/>
      <c r="I7" s="301" t="s">
        <v>3</v>
      </c>
      <c r="J7" s="301"/>
    </row>
    <row r="8" spans="1:10" ht="27" customHeight="1">
      <c r="A8" s="296"/>
      <c r="B8" s="298"/>
      <c r="C8" s="295" t="s">
        <v>77</v>
      </c>
      <c r="D8" s="295"/>
      <c r="E8" s="295"/>
      <c r="F8" s="295" t="s">
        <v>77</v>
      </c>
      <c r="G8" s="295"/>
      <c r="H8" s="295"/>
      <c r="I8" s="295" t="s">
        <v>77</v>
      </c>
      <c r="J8" s="295"/>
    </row>
    <row r="9" spans="1:10" ht="15" customHeight="1">
      <c r="A9" s="296"/>
      <c r="B9" s="298"/>
      <c r="C9" s="291" t="s">
        <v>78</v>
      </c>
      <c r="D9" s="292" t="s">
        <v>7</v>
      </c>
      <c r="E9" s="291" t="s">
        <v>8</v>
      </c>
      <c r="F9" s="291" t="s">
        <v>78</v>
      </c>
      <c r="G9" s="292" t="s">
        <v>7</v>
      </c>
      <c r="H9" s="291" t="s">
        <v>8</v>
      </c>
      <c r="I9" s="291" t="s">
        <v>79</v>
      </c>
      <c r="J9" s="291" t="s">
        <v>8</v>
      </c>
    </row>
    <row r="10" spans="1:10" ht="86.25" customHeight="1">
      <c r="A10" s="296"/>
      <c r="B10" s="299"/>
      <c r="C10" s="291"/>
      <c r="D10" s="292"/>
      <c r="E10" s="291"/>
      <c r="F10" s="291"/>
      <c r="G10" s="292"/>
      <c r="H10" s="291"/>
      <c r="I10" s="291"/>
      <c r="J10" s="291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I135" sqref="I135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98.25" customHeight="1">
      <c r="D1" s="169"/>
      <c r="E1" s="304" t="s">
        <v>728</v>
      </c>
      <c r="F1" s="304"/>
      <c r="G1" s="237"/>
    </row>
    <row r="2" spans="1:10" ht="53.25" customHeight="1">
      <c r="A2" s="129"/>
      <c r="B2" s="302" t="s">
        <v>74</v>
      </c>
      <c r="C2" s="302"/>
      <c r="D2" s="302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5.25" customHeight="1">
      <c r="A4" s="158" t="s">
        <v>84</v>
      </c>
      <c r="B4" s="238" t="s">
        <v>729</v>
      </c>
      <c r="C4" s="303" t="s">
        <v>83</v>
      </c>
      <c r="D4" s="303"/>
      <c r="E4" s="159">
        <v>300001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8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16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3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12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3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30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 hidden="1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36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120</v>
      </c>
    </row>
    <row r="20" spans="1:5" hidden="1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6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2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72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12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58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8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28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6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34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11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 hidden="1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718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67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88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10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2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2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2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4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2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4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2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14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3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4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12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4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2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13</v>
      </c>
    </row>
    <row r="73" spans="1:5" hidden="1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602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2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14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54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8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28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56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 hidden="1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250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150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98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112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3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144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55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6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36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18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1214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60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4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618</v>
      </c>
    </row>
    <row r="103" spans="1:5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24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2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50</v>
      </c>
    </row>
    <row r="113" spans="1:5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6</v>
      </c>
    </row>
    <row r="114" spans="1:5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18</v>
      </c>
    </row>
    <row r="115" spans="1:5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20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58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52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1720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210</v>
      </c>
    </row>
    <row r="122" spans="1:5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32</v>
      </c>
    </row>
    <row r="123" spans="1:5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84</v>
      </c>
    </row>
    <row r="124" spans="1:5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4</v>
      </c>
    </row>
    <row r="125" spans="1:5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28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2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350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260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36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36</v>
      </c>
    </row>
    <row r="133" spans="1:5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6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12</v>
      </c>
    </row>
    <row r="135" spans="1:5" ht="30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14</v>
      </c>
    </row>
    <row r="136" spans="1:5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6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4</v>
      </c>
    </row>
    <row r="138" spans="1:5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8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8</v>
      </c>
    </row>
    <row r="143" spans="1:5" hidden="1">
      <c r="A143" s="307">
        <v>136</v>
      </c>
      <c r="B143" s="307" t="s">
        <v>551</v>
      </c>
      <c r="C143" s="307" t="s">
        <v>552</v>
      </c>
      <c r="D143" s="308" t="s">
        <v>553</v>
      </c>
      <c r="E143" s="307">
        <v>527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9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849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84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1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16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31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558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19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8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4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4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 hidden="1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4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3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530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1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134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5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38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14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31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56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1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15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2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1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22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33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62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15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5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28</v>
      </c>
    </row>
    <row r="195" spans="1:5" hidden="1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1217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1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482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20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70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1000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 hidden="1">
      <c r="A227" s="205"/>
      <c r="B227" s="205" t="s">
        <v>262</v>
      </c>
      <c r="C227" s="205"/>
      <c r="D227" s="236"/>
      <c r="E227" s="205">
        <f>SUM(E8:E226)</f>
        <v>13900</v>
      </c>
    </row>
    <row r="228" spans="1:5">
      <c r="A228" s="205"/>
      <c r="B228" s="205"/>
      <c r="C228" s="205"/>
      <c r="D228" s="236"/>
      <c r="E228" s="309">
        <v>5000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1000</v>
      </c>
    </row>
    <row r="234" spans="1:5">
      <c r="D234" s="236" t="s">
        <v>279</v>
      </c>
      <c r="E234" s="205">
        <v>3000</v>
      </c>
    </row>
    <row r="235" spans="1:5">
      <c r="D235" s="236" t="s">
        <v>452</v>
      </c>
      <c r="E235" s="205">
        <v>5000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3000</v>
      </c>
    </row>
    <row r="238" spans="1:5">
      <c r="D238" s="236" t="s">
        <v>648</v>
      </c>
      <c r="E238" s="205">
        <v>1900</v>
      </c>
    </row>
    <row r="239" spans="1:5">
      <c r="D239" s="236" t="s">
        <v>262</v>
      </c>
      <c r="E239" s="205">
        <f>SUM(E231:E238)</f>
        <v>13900</v>
      </c>
    </row>
  </sheetData>
  <autoFilter ref="A7:J227">
    <filterColumn colId="1">
      <filters>
        <filter val="МРТ"/>
      </filters>
    </filterColumn>
    <filterColumn colId="4">
      <filters>
        <filter val="1"/>
        <filter val="10"/>
        <filter val="1000"/>
        <filter val="11"/>
        <filter val="112"/>
        <filter val="12"/>
        <filter val="120"/>
        <filter val="1214"/>
        <filter val="1217"/>
        <filter val="13"/>
        <filter val="134"/>
        <filter val="13900"/>
        <filter val="14"/>
        <filter val="144"/>
        <filter val="15"/>
        <filter val="150"/>
        <filter val="16"/>
        <filter val="1720"/>
        <filter val="18"/>
        <filter val="19"/>
        <filter val="2"/>
        <filter val="20"/>
        <filter val="210"/>
        <filter val="22"/>
        <filter val="24"/>
        <filter val="250"/>
        <filter val="260"/>
        <filter val="28"/>
        <filter val="3"/>
        <filter val="30"/>
        <filter val="31"/>
        <filter val="32"/>
        <filter val="33"/>
        <filter val="34"/>
        <filter val="350"/>
        <filter val="36"/>
        <filter val="38"/>
        <filter val="4"/>
        <filter val="482"/>
        <filter val="5"/>
        <filter val="50"/>
        <filter val="52"/>
        <filter val="527"/>
        <filter val="530"/>
        <filter val="54"/>
        <filter val="55"/>
        <filter val="558"/>
        <filter val="56"/>
        <filter val="58"/>
        <filter val="6"/>
        <filter val="60"/>
        <filter val="602"/>
        <filter val="618"/>
        <filter val="62"/>
        <filter val="67"/>
        <filter val="70"/>
        <filter val="718"/>
        <filter val="72"/>
        <filter val="8"/>
        <filter val="84"/>
        <filter val="849"/>
        <filter val="88"/>
        <filter val="9"/>
        <filter val="98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3" t="s">
        <v>71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84</v>
      </c>
      <c r="B3" s="154"/>
      <c r="C3" s="182" t="s">
        <v>83</v>
      </c>
      <c r="D3" s="223"/>
      <c r="E3" s="159">
        <v>300001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5" t="s">
        <v>47</v>
      </c>
      <c r="B7" s="305" t="s">
        <v>65</v>
      </c>
      <c r="C7" s="305" t="s">
        <v>64</v>
      </c>
      <c r="D7" s="305" t="s">
        <v>76</v>
      </c>
      <c r="E7" s="305" t="s">
        <v>75</v>
      </c>
    </row>
    <row r="8" spans="1:10" ht="9.75" customHeight="1">
      <c r="A8" s="305"/>
      <c r="B8" s="305"/>
      <c r="C8" s="305"/>
      <c r="D8" s="306"/>
      <c r="E8" s="306"/>
    </row>
    <row r="9" spans="1:10" ht="10.5" customHeight="1">
      <c r="A9" s="305"/>
      <c r="B9" s="305"/>
      <c r="C9" s="305"/>
      <c r="D9" s="306"/>
      <c r="E9" s="306"/>
    </row>
    <row r="10" spans="1:10" ht="14.25" customHeight="1">
      <c r="A10" s="305"/>
      <c r="B10" s="305"/>
      <c r="C10" s="305"/>
      <c r="D10" s="306"/>
      <c r="E10" s="306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60</v>
      </c>
      <c r="C12" s="205" t="s">
        <v>726</v>
      </c>
      <c r="D12" s="205" t="s">
        <v>727</v>
      </c>
      <c r="E12" s="205">
        <v>2478</v>
      </c>
    </row>
    <row r="13" spans="1:10">
      <c r="A13" s="205"/>
      <c r="B13" s="205" t="s">
        <v>262</v>
      </c>
      <c r="C13" s="205"/>
      <c r="D13" s="205">
        <f>SUM(D12:D12)</f>
        <v>0</v>
      </c>
      <c r="E13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3" t="s">
        <v>71</v>
      </c>
      <c r="B1" s="293"/>
      <c r="C1" s="293"/>
      <c r="D1" s="293"/>
      <c r="E1" s="293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5" t="s">
        <v>47</v>
      </c>
      <c r="B7" s="305" t="s">
        <v>65</v>
      </c>
      <c r="C7" s="305" t="s">
        <v>66</v>
      </c>
      <c r="D7" s="305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5"/>
      <c r="B8" s="305"/>
      <c r="C8" s="305"/>
      <c r="D8" s="306"/>
      <c r="E8" s="229"/>
      <c r="F8" s="229"/>
      <c r="G8" s="229"/>
      <c r="H8" s="229"/>
      <c r="I8" s="229"/>
      <c r="J8" s="229"/>
      <c r="K8" s="229"/>
    </row>
    <row r="9" spans="1:11" ht="15" customHeight="1">
      <c r="A9" s="305"/>
      <c r="B9" s="305"/>
      <c r="C9" s="305"/>
      <c r="D9" s="306"/>
    </row>
    <row r="10" spans="1:11" ht="5.25" customHeight="1">
      <c r="A10" s="305"/>
      <c r="B10" s="305"/>
      <c r="C10" s="305"/>
      <c r="D10" s="306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2906</v>
      </c>
      <c r="H10" s="215">
        <v>6</v>
      </c>
      <c r="I10" s="215">
        <v>2900</v>
      </c>
      <c r="J10" s="215">
        <v>1000</v>
      </c>
      <c r="K10" s="37">
        <v>3.8</v>
      </c>
      <c r="L10" s="208">
        <f t="shared" ref="L10:L41" si="2">ROUND(J10*K10,0)</f>
        <v>3800</v>
      </c>
      <c r="M10" s="39">
        <f t="shared" ref="M10:M41" si="3">F10+G10+L10</f>
        <v>6706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4</v>
      </c>
      <c r="R10" s="215">
        <v>0</v>
      </c>
      <c r="S10" s="215">
        <v>4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4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2910</v>
      </c>
      <c r="AB10" s="208">
        <f t="shared" ref="AB10:AB41" si="12">H10+R10</f>
        <v>6</v>
      </c>
      <c r="AC10" s="208">
        <f t="shared" ref="AC10:AC41" si="13">I10+S10</f>
        <v>2904</v>
      </c>
      <c r="AD10" s="208">
        <f t="shared" ref="AD10:AD41" si="14">J10+T10</f>
        <v>1000</v>
      </c>
      <c r="AE10" s="208">
        <f t="shared" ref="AE10:AE41" si="15">L10+V10</f>
        <v>3800</v>
      </c>
      <c r="AF10" s="208">
        <f t="shared" ref="AF10:AF41" si="16">M10+W10</f>
        <v>6710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2642</v>
      </c>
      <c r="H11" s="215">
        <v>2</v>
      </c>
      <c r="I11" s="215">
        <v>2640</v>
      </c>
      <c r="J11" s="215">
        <v>350</v>
      </c>
      <c r="K11" s="209">
        <v>2.6</v>
      </c>
      <c r="L11" s="211">
        <f t="shared" si="2"/>
        <v>910</v>
      </c>
      <c r="M11" s="212">
        <f t="shared" si="3"/>
        <v>3552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2642</v>
      </c>
      <c r="AB11" s="211">
        <f t="shared" si="12"/>
        <v>2</v>
      </c>
      <c r="AC11" s="211">
        <f t="shared" si="13"/>
        <v>2640</v>
      </c>
      <c r="AD11" s="211">
        <f t="shared" si="14"/>
        <v>350</v>
      </c>
      <c r="AE11" s="211">
        <f t="shared" si="15"/>
        <v>910</v>
      </c>
      <c r="AF11" s="211">
        <f t="shared" si="16"/>
        <v>3552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4131</v>
      </c>
      <c r="H13" s="215">
        <v>31</v>
      </c>
      <c r="I13" s="215">
        <v>4100</v>
      </c>
      <c r="J13" s="215">
        <v>964</v>
      </c>
      <c r="K13" s="209">
        <v>2.2000000000000002</v>
      </c>
      <c r="L13" s="211">
        <f t="shared" si="2"/>
        <v>2121</v>
      </c>
      <c r="M13" s="212">
        <f t="shared" si="3"/>
        <v>6252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4131</v>
      </c>
      <c r="AB13" s="211">
        <f t="shared" si="12"/>
        <v>31</v>
      </c>
      <c r="AC13" s="211">
        <f t="shared" si="13"/>
        <v>4100</v>
      </c>
      <c r="AD13" s="211">
        <f t="shared" si="14"/>
        <v>964</v>
      </c>
      <c r="AE13" s="211">
        <f t="shared" si="15"/>
        <v>2121</v>
      </c>
      <c r="AF13" s="211">
        <f t="shared" si="16"/>
        <v>6252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3339</v>
      </c>
      <c r="H14" s="215">
        <v>39</v>
      </c>
      <c r="I14" s="215">
        <v>3300</v>
      </c>
      <c r="J14" s="215">
        <v>1800</v>
      </c>
      <c r="K14" s="209">
        <v>2.1</v>
      </c>
      <c r="L14" s="211">
        <f t="shared" si="2"/>
        <v>3780</v>
      </c>
      <c r="M14" s="212">
        <f t="shared" si="3"/>
        <v>7119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3339</v>
      </c>
      <c r="AB14" s="211">
        <f t="shared" si="12"/>
        <v>39</v>
      </c>
      <c r="AC14" s="211">
        <f t="shared" si="13"/>
        <v>3300</v>
      </c>
      <c r="AD14" s="211">
        <f t="shared" si="14"/>
        <v>1800</v>
      </c>
      <c r="AE14" s="211">
        <f t="shared" si="15"/>
        <v>3780</v>
      </c>
      <c r="AF14" s="211">
        <f t="shared" si="16"/>
        <v>7119</v>
      </c>
      <c r="AG14" s="220">
        <v>3779</v>
      </c>
      <c r="AH14">
        <f t="shared" si="17"/>
        <v>2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3308</v>
      </c>
      <c r="H23" s="215">
        <v>8</v>
      </c>
      <c r="I23" s="215">
        <v>3300</v>
      </c>
      <c r="J23" s="215">
        <v>420</v>
      </c>
      <c r="K23" s="209">
        <v>3.1</v>
      </c>
      <c r="L23" s="211">
        <f t="shared" si="2"/>
        <v>1302</v>
      </c>
      <c r="M23" s="212">
        <f t="shared" si="3"/>
        <v>4610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3308</v>
      </c>
      <c r="AB23" s="211">
        <f t="shared" si="12"/>
        <v>8</v>
      </c>
      <c r="AC23" s="211">
        <f t="shared" si="13"/>
        <v>3300</v>
      </c>
      <c r="AD23" s="211">
        <f t="shared" si="14"/>
        <v>420</v>
      </c>
      <c r="AE23" s="211">
        <f t="shared" si="15"/>
        <v>1302</v>
      </c>
      <c r="AF23" s="211">
        <f t="shared" si="16"/>
        <v>4610</v>
      </c>
      <c r="AG23" s="220">
        <v>4470</v>
      </c>
      <c r="AH23">
        <f t="shared" si="17"/>
        <v>1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2307</v>
      </c>
      <c r="H25" s="215">
        <v>7</v>
      </c>
      <c r="I25" s="215">
        <v>2300</v>
      </c>
      <c r="J25" s="215">
        <v>530</v>
      </c>
      <c r="K25" s="209">
        <v>2.2000000000000002</v>
      </c>
      <c r="L25" s="211">
        <f t="shared" si="2"/>
        <v>1166</v>
      </c>
      <c r="M25" s="212">
        <f t="shared" si="3"/>
        <v>3473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2307</v>
      </c>
      <c r="AB25" s="211">
        <f t="shared" si="12"/>
        <v>7</v>
      </c>
      <c r="AC25" s="211">
        <f t="shared" si="13"/>
        <v>2300</v>
      </c>
      <c r="AD25" s="211">
        <f t="shared" si="14"/>
        <v>530</v>
      </c>
      <c r="AE25" s="211">
        <f t="shared" si="15"/>
        <v>1166</v>
      </c>
      <c r="AF25" s="211">
        <f t="shared" si="16"/>
        <v>3473</v>
      </c>
      <c r="AG25" s="220">
        <v>2200</v>
      </c>
      <c r="AH25">
        <f t="shared" si="17"/>
        <v>2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4841</v>
      </c>
      <c r="H26" s="215">
        <v>2</v>
      </c>
      <c r="I26" s="215">
        <v>4839</v>
      </c>
      <c r="J26" s="215">
        <v>600</v>
      </c>
      <c r="K26" s="209">
        <v>2.9</v>
      </c>
      <c r="L26" s="211">
        <f t="shared" si="2"/>
        <v>1740</v>
      </c>
      <c r="M26" s="212">
        <f t="shared" si="3"/>
        <v>6581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4841</v>
      </c>
      <c r="AB26" s="211">
        <f t="shared" si="12"/>
        <v>2</v>
      </c>
      <c r="AC26" s="211">
        <f t="shared" si="13"/>
        <v>4839</v>
      </c>
      <c r="AD26" s="211">
        <f t="shared" si="14"/>
        <v>600</v>
      </c>
      <c r="AE26" s="211">
        <f t="shared" si="15"/>
        <v>1740</v>
      </c>
      <c r="AF26" s="211">
        <f t="shared" si="16"/>
        <v>6581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3264</v>
      </c>
      <c r="H27" s="215">
        <v>4</v>
      </c>
      <c r="I27" s="215">
        <v>3260</v>
      </c>
      <c r="J27" s="215">
        <v>430</v>
      </c>
      <c r="K27" s="209">
        <v>2.2999999999999998</v>
      </c>
      <c r="L27" s="211">
        <f t="shared" si="2"/>
        <v>989</v>
      </c>
      <c r="M27" s="212">
        <f t="shared" si="3"/>
        <v>4253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3264</v>
      </c>
      <c r="AB27" s="211">
        <f t="shared" si="12"/>
        <v>4</v>
      </c>
      <c r="AC27" s="211">
        <f t="shared" si="13"/>
        <v>3260</v>
      </c>
      <c r="AD27" s="211">
        <f t="shared" si="14"/>
        <v>430</v>
      </c>
      <c r="AE27" s="211">
        <f t="shared" si="15"/>
        <v>989</v>
      </c>
      <c r="AF27" s="211">
        <f t="shared" si="16"/>
        <v>4253</v>
      </c>
      <c r="AG27" s="220">
        <v>2100</v>
      </c>
      <c r="AH27">
        <f t="shared" si="17"/>
        <v>2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2832</v>
      </c>
      <c r="H28" s="215">
        <v>2</v>
      </c>
      <c r="I28" s="215">
        <v>2830</v>
      </c>
      <c r="J28" s="215">
        <v>310</v>
      </c>
      <c r="K28" s="209">
        <v>2</v>
      </c>
      <c r="L28" s="211">
        <f t="shared" si="2"/>
        <v>620</v>
      </c>
      <c r="M28" s="212">
        <f t="shared" si="3"/>
        <v>3452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2832</v>
      </c>
      <c r="AB28" s="211">
        <f t="shared" si="12"/>
        <v>2</v>
      </c>
      <c r="AC28" s="211">
        <f t="shared" si="13"/>
        <v>2830</v>
      </c>
      <c r="AD28" s="211">
        <f t="shared" si="14"/>
        <v>310</v>
      </c>
      <c r="AE28" s="211">
        <f t="shared" si="15"/>
        <v>620</v>
      </c>
      <c r="AF28" s="211">
        <f t="shared" si="16"/>
        <v>3452</v>
      </c>
      <c r="AG28" s="220">
        <v>2231</v>
      </c>
      <c r="AH28">
        <f t="shared" si="17"/>
        <v>2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1656</v>
      </c>
      <c r="H29" s="215">
        <v>6</v>
      </c>
      <c r="I29" s="215">
        <v>1650</v>
      </c>
      <c r="J29" s="215">
        <v>100</v>
      </c>
      <c r="K29" s="209">
        <v>2.5</v>
      </c>
      <c r="L29" s="211">
        <f t="shared" si="2"/>
        <v>250</v>
      </c>
      <c r="M29" s="212">
        <f t="shared" si="3"/>
        <v>1906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1656</v>
      </c>
      <c r="AB29" s="211">
        <f t="shared" si="12"/>
        <v>6</v>
      </c>
      <c r="AC29" s="211">
        <f t="shared" si="13"/>
        <v>1650</v>
      </c>
      <c r="AD29" s="211">
        <f t="shared" si="14"/>
        <v>100</v>
      </c>
      <c r="AE29" s="211">
        <f t="shared" si="15"/>
        <v>250</v>
      </c>
      <c r="AF29" s="211">
        <f t="shared" si="16"/>
        <v>1906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3002</v>
      </c>
      <c r="H31" s="215">
        <v>2</v>
      </c>
      <c r="I31" s="215">
        <v>3000</v>
      </c>
      <c r="J31" s="215">
        <v>800</v>
      </c>
      <c r="K31" s="42">
        <v>4.0999999999999996</v>
      </c>
      <c r="L31" s="211">
        <f t="shared" si="2"/>
        <v>3280</v>
      </c>
      <c r="M31" s="212">
        <f t="shared" si="3"/>
        <v>6282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3002</v>
      </c>
      <c r="AB31" s="211">
        <f t="shared" si="12"/>
        <v>2</v>
      </c>
      <c r="AC31" s="211">
        <f t="shared" si="13"/>
        <v>3000</v>
      </c>
      <c r="AD31" s="211">
        <f t="shared" si="14"/>
        <v>800</v>
      </c>
      <c r="AE31" s="211">
        <f t="shared" si="15"/>
        <v>3280</v>
      </c>
      <c r="AF31" s="211">
        <f t="shared" si="16"/>
        <v>6282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7500</v>
      </c>
      <c r="H33" s="215">
        <v>7</v>
      </c>
      <c r="I33" s="215">
        <v>7493</v>
      </c>
      <c r="J33" s="215">
        <v>2100</v>
      </c>
      <c r="K33" s="42">
        <v>3.8</v>
      </c>
      <c r="L33" s="211">
        <f t="shared" si="2"/>
        <v>7980</v>
      </c>
      <c r="M33" s="212">
        <f t="shared" si="3"/>
        <v>15480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7500</v>
      </c>
      <c r="AB33" s="211">
        <f t="shared" si="12"/>
        <v>7</v>
      </c>
      <c r="AC33" s="211">
        <f t="shared" si="13"/>
        <v>7493</v>
      </c>
      <c r="AD33" s="211">
        <f t="shared" si="14"/>
        <v>2100</v>
      </c>
      <c r="AE33" s="211">
        <f t="shared" si="15"/>
        <v>7980</v>
      </c>
      <c r="AF33" s="211">
        <f t="shared" si="16"/>
        <v>15480</v>
      </c>
      <c r="AG33" s="220">
        <v>4870</v>
      </c>
      <c r="AH33">
        <f t="shared" si="17"/>
        <v>3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3225</v>
      </c>
      <c r="H35" s="215">
        <v>5</v>
      </c>
      <c r="I35" s="215">
        <v>3220</v>
      </c>
      <c r="J35" s="215">
        <v>370</v>
      </c>
      <c r="K35" s="209">
        <v>2.5</v>
      </c>
      <c r="L35" s="211">
        <f t="shared" si="2"/>
        <v>925</v>
      </c>
      <c r="M35" s="212">
        <f t="shared" si="3"/>
        <v>4150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3225</v>
      </c>
      <c r="AB35" s="211">
        <f t="shared" si="12"/>
        <v>5</v>
      </c>
      <c r="AC35" s="211">
        <f t="shared" si="13"/>
        <v>3220</v>
      </c>
      <c r="AD35" s="211">
        <f t="shared" si="14"/>
        <v>370</v>
      </c>
      <c r="AE35" s="211">
        <f t="shared" si="15"/>
        <v>925</v>
      </c>
      <c r="AF35" s="211">
        <f t="shared" si="16"/>
        <v>4150</v>
      </c>
      <c r="AG35" s="220">
        <v>2724</v>
      </c>
      <c r="AH35">
        <f t="shared" si="17"/>
        <v>2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2205</v>
      </c>
      <c r="H36" s="215">
        <v>5</v>
      </c>
      <c r="I36" s="215">
        <v>2200</v>
      </c>
      <c r="J36" s="215">
        <v>100</v>
      </c>
      <c r="K36" s="209">
        <v>2.2000000000000002</v>
      </c>
      <c r="L36" s="211">
        <f t="shared" si="2"/>
        <v>220</v>
      </c>
      <c r="M36" s="212">
        <f t="shared" si="3"/>
        <v>2425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2205</v>
      </c>
      <c r="AB36" s="211">
        <f t="shared" si="12"/>
        <v>5</v>
      </c>
      <c r="AC36" s="211">
        <f t="shared" si="13"/>
        <v>2200</v>
      </c>
      <c r="AD36" s="211">
        <f t="shared" si="14"/>
        <v>100</v>
      </c>
      <c r="AE36" s="211">
        <f t="shared" si="15"/>
        <v>220</v>
      </c>
      <c r="AF36" s="211">
        <f t="shared" si="16"/>
        <v>2425</v>
      </c>
      <c r="AG36" s="220">
        <v>3888</v>
      </c>
      <c r="AH36">
        <f t="shared" si="17"/>
        <v>1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3821</v>
      </c>
      <c r="H37" s="215">
        <v>10</v>
      </c>
      <c r="I37" s="215">
        <v>3811</v>
      </c>
      <c r="J37" s="215">
        <v>900</v>
      </c>
      <c r="K37" s="209">
        <v>2.1</v>
      </c>
      <c r="L37" s="211">
        <f t="shared" si="2"/>
        <v>1890</v>
      </c>
      <c r="M37" s="212">
        <f t="shared" si="3"/>
        <v>5711</v>
      </c>
      <c r="N37" s="226">
        <v>0</v>
      </c>
      <c r="O37" s="225">
        <v>0</v>
      </c>
      <c r="P37" s="206">
        <f t="shared" si="4"/>
        <v>0</v>
      </c>
      <c r="Q37" s="208">
        <f t="shared" si="5"/>
        <v>19</v>
      </c>
      <c r="R37" s="215">
        <v>0</v>
      </c>
      <c r="S37" s="215">
        <v>19</v>
      </c>
      <c r="T37" s="215">
        <v>0</v>
      </c>
      <c r="U37" s="209">
        <v>2.1</v>
      </c>
      <c r="V37" s="211">
        <f t="shared" si="6"/>
        <v>0</v>
      </c>
      <c r="W37" s="217">
        <f t="shared" si="7"/>
        <v>19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3840</v>
      </c>
      <c r="AB37" s="211">
        <f t="shared" si="12"/>
        <v>10</v>
      </c>
      <c r="AC37" s="211">
        <f t="shared" si="13"/>
        <v>3830</v>
      </c>
      <c r="AD37" s="211">
        <f t="shared" si="14"/>
        <v>900</v>
      </c>
      <c r="AE37" s="211">
        <f t="shared" si="15"/>
        <v>1890</v>
      </c>
      <c r="AF37" s="211">
        <f t="shared" si="16"/>
        <v>5730</v>
      </c>
      <c r="AG37" s="220">
        <v>2500</v>
      </c>
      <c r="AH37">
        <f t="shared" si="17"/>
        <v>2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502</v>
      </c>
      <c r="H40" s="207">
        <v>2</v>
      </c>
      <c r="I40" s="207">
        <v>500</v>
      </c>
      <c r="J40" s="207">
        <v>30</v>
      </c>
      <c r="K40" s="209">
        <v>2.7</v>
      </c>
      <c r="L40" s="211">
        <f t="shared" si="2"/>
        <v>81</v>
      </c>
      <c r="M40" s="212">
        <f t="shared" si="3"/>
        <v>583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502</v>
      </c>
      <c r="AB40" s="211">
        <f t="shared" si="12"/>
        <v>2</v>
      </c>
      <c r="AC40" s="211">
        <f t="shared" si="13"/>
        <v>500</v>
      </c>
      <c r="AD40" s="211">
        <f t="shared" si="14"/>
        <v>30</v>
      </c>
      <c r="AE40" s="211">
        <f t="shared" si="15"/>
        <v>81</v>
      </c>
      <c r="AF40" s="211">
        <f t="shared" si="16"/>
        <v>583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1000</v>
      </c>
      <c r="H41" s="215">
        <v>5</v>
      </c>
      <c r="I41" s="215">
        <v>995</v>
      </c>
      <c r="J41" s="215">
        <v>30</v>
      </c>
      <c r="K41" s="209">
        <v>2</v>
      </c>
      <c r="L41" s="211">
        <f t="shared" si="2"/>
        <v>60</v>
      </c>
      <c r="M41" s="212">
        <f t="shared" si="3"/>
        <v>1060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1000</v>
      </c>
      <c r="AB41" s="211">
        <f t="shared" si="12"/>
        <v>5</v>
      </c>
      <c r="AC41" s="211">
        <f t="shared" si="13"/>
        <v>995</v>
      </c>
      <c r="AD41" s="211">
        <f t="shared" si="14"/>
        <v>30</v>
      </c>
      <c r="AE41" s="211">
        <f t="shared" si="15"/>
        <v>60</v>
      </c>
      <c r="AF41" s="211">
        <f t="shared" si="16"/>
        <v>1060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4300</v>
      </c>
      <c r="H42" s="215">
        <v>5</v>
      </c>
      <c r="I42" s="215">
        <v>4295</v>
      </c>
      <c r="J42" s="215">
        <v>200</v>
      </c>
      <c r="K42" s="209">
        <v>2.9</v>
      </c>
      <c r="L42" s="211">
        <f t="shared" ref="L42:L59" si="20">ROUND(J42*K42,0)</f>
        <v>580</v>
      </c>
      <c r="M42" s="212">
        <f t="shared" ref="M42:M59" si="21">F42+G42+L42</f>
        <v>4880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4300</v>
      </c>
      <c r="AB42" s="211">
        <f t="shared" ref="AB42:AB59" si="30">H42+R42</f>
        <v>5</v>
      </c>
      <c r="AC42" s="211">
        <f t="shared" ref="AC42:AC59" si="31">I42+S42</f>
        <v>4295</v>
      </c>
      <c r="AD42" s="211">
        <f t="shared" ref="AD42:AD59" si="32">J42+T42</f>
        <v>200</v>
      </c>
      <c r="AE42" s="211">
        <f t="shared" ref="AE42:AE59" si="33">L42+V42</f>
        <v>580</v>
      </c>
      <c r="AF42" s="211">
        <f t="shared" ref="AF42:AF59" si="34">M42+W42</f>
        <v>4880</v>
      </c>
      <c r="AG42" s="220">
        <v>4800</v>
      </c>
      <c r="AH42">
        <f t="shared" ref="AH42:AH59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4083</v>
      </c>
      <c r="H43" s="215">
        <v>3</v>
      </c>
      <c r="I43" s="215">
        <v>4080</v>
      </c>
      <c r="J43" s="215">
        <v>348</v>
      </c>
      <c r="K43" s="209">
        <v>2.6</v>
      </c>
      <c r="L43" s="211">
        <f t="shared" si="20"/>
        <v>905</v>
      </c>
      <c r="M43" s="212">
        <f t="shared" si="21"/>
        <v>4988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4083</v>
      </c>
      <c r="AB43" s="211">
        <f t="shared" si="30"/>
        <v>3</v>
      </c>
      <c r="AC43" s="211">
        <f t="shared" si="31"/>
        <v>4080</v>
      </c>
      <c r="AD43" s="211">
        <f t="shared" si="32"/>
        <v>348</v>
      </c>
      <c r="AE43" s="211">
        <f t="shared" si="33"/>
        <v>905</v>
      </c>
      <c r="AF43" s="211">
        <f t="shared" si="34"/>
        <v>4988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2169</v>
      </c>
      <c r="H45" s="215">
        <v>9</v>
      </c>
      <c r="I45" s="215">
        <v>2160</v>
      </c>
      <c r="J45" s="215">
        <v>540</v>
      </c>
      <c r="K45" s="209">
        <v>3</v>
      </c>
      <c r="L45" s="211">
        <f t="shared" si="20"/>
        <v>1620</v>
      </c>
      <c r="M45" s="212">
        <f t="shared" si="21"/>
        <v>3789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2169</v>
      </c>
      <c r="AB45" s="211">
        <f t="shared" si="30"/>
        <v>9</v>
      </c>
      <c r="AC45" s="211">
        <f t="shared" si="31"/>
        <v>2160</v>
      </c>
      <c r="AD45" s="211">
        <f t="shared" si="32"/>
        <v>540</v>
      </c>
      <c r="AE45" s="211">
        <f t="shared" si="33"/>
        <v>1620</v>
      </c>
      <c r="AF45" s="211">
        <f t="shared" si="34"/>
        <v>3789</v>
      </c>
      <c r="AG45" s="220">
        <v>4900</v>
      </c>
      <c r="AH45">
        <f t="shared" si="35"/>
        <v>1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1146</v>
      </c>
      <c r="H47" s="215">
        <v>14</v>
      </c>
      <c r="I47" s="215">
        <v>1132</v>
      </c>
      <c r="J47" s="215">
        <v>36</v>
      </c>
      <c r="K47" s="209">
        <v>2</v>
      </c>
      <c r="L47" s="211">
        <f t="shared" si="20"/>
        <v>72</v>
      </c>
      <c r="M47" s="212">
        <f t="shared" si="21"/>
        <v>1218</v>
      </c>
      <c r="N47" s="226">
        <v>0</v>
      </c>
      <c r="O47" s="225">
        <v>0</v>
      </c>
      <c r="P47" s="206">
        <f t="shared" si="22"/>
        <v>0</v>
      </c>
      <c r="Q47" s="208">
        <f t="shared" si="23"/>
        <v>138</v>
      </c>
      <c r="R47" s="215">
        <v>2</v>
      </c>
      <c r="S47" s="215">
        <v>136</v>
      </c>
      <c r="T47" s="215">
        <v>2</v>
      </c>
      <c r="U47" s="209">
        <v>2</v>
      </c>
      <c r="V47" s="211">
        <f t="shared" si="24"/>
        <v>4</v>
      </c>
      <c r="W47" s="217">
        <f t="shared" si="25"/>
        <v>142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1284</v>
      </c>
      <c r="AB47" s="211">
        <f t="shared" si="30"/>
        <v>16</v>
      </c>
      <c r="AC47" s="211">
        <f t="shared" si="31"/>
        <v>1268</v>
      </c>
      <c r="AD47" s="211">
        <f t="shared" si="32"/>
        <v>38</v>
      </c>
      <c r="AE47" s="211">
        <f t="shared" si="33"/>
        <v>76</v>
      </c>
      <c r="AF47" s="211">
        <f t="shared" si="34"/>
        <v>1360</v>
      </c>
      <c r="AG47" s="220">
        <v>2000</v>
      </c>
      <c r="AH47">
        <f t="shared" si="35"/>
        <v>1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6616</v>
      </c>
      <c r="H48" s="215">
        <v>6</v>
      </c>
      <c r="I48" s="215">
        <v>6610</v>
      </c>
      <c r="J48" s="215">
        <v>1200</v>
      </c>
      <c r="K48" s="209">
        <v>2.5</v>
      </c>
      <c r="L48" s="211">
        <f t="shared" si="20"/>
        <v>3000</v>
      </c>
      <c r="M48" s="212">
        <f t="shared" si="21"/>
        <v>9616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6616</v>
      </c>
      <c r="AB48" s="211">
        <f t="shared" si="30"/>
        <v>6</v>
      </c>
      <c r="AC48" s="211">
        <f t="shared" si="31"/>
        <v>6610</v>
      </c>
      <c r="AD48" s="211">
        <f t="shared" si="32"/>
        <v>1200</v>
      </c>
      <c r="AE48" s="211">
        <f t="shared" si="33"/>
        <v>3000</v>
      </c>
      <c r="AF48" s="211">
        <f t="shared" si="34"/>
        <v>9616</v>
      </c>
      <c r="AG48" s="220">
        <v>3869</v>
      </c>
      <c r="AH48">
        <f t="shared" si="35"/>
        <v>2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26900</v>
      </c>
      <c r="H51" s="214">
        <v>0</v>
      </c>
      <c r="I51" s="214">
        <v>26900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26900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100</v>
      </c>
      <c r="R51" s="215">
        <v>0</v>
      </c>
      <c r="S51" s="215">
        <v>100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27000</v>
      </c>
      <c r="AB51" s="211">
        <f t="shared" si="30"/>
        <v>0</v>
      </c>
      <c r="AC51" s="211">
        <f t="shared" si="31"/>
        <v>27000</v>
      </c>
      <c r="AD51" s="211">
        <f t="shared" si="32"/>
        <v>0</v>
      </c>
      <c r="AE51" s="211">
        <f t="shared" si="33"/>
        <v>0</v>
      </c>
      <c r="AF51" s="211">
        <f t="shared" si="34"/>
        <v>27000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97695</v>
      </c>
      <c r="H60" s="91">
        <f t="shared" si="36"/>
        <v>180</v>
      </c>
      <c r="I60" s="91">
        <f t="shared" si="36"/>
        <v>97515</v>
      </c>
      <c r="J60" s="91">
        <f t="shared" si="36"/>
        <v>13158</v>
      </c>
      <c r="K60" s="49">
        <f>ROUND(L60/J60,0)</f>
        <v>3</v>
      </c>
      <c r="L60" s="91">
        <f t="shared" ref="L60:Q60" si="37">SUM(L10:L59)</f>
        <v>37291</v>
      </c>
      <c r="M60" s="91">
        <f t="shared" si="37"/>
        <v>134986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261</v>
      </c>
      <c r="R60" s="91"/>
      <c r="S60" s="91">
        <f t="shared" ref="S60:AH60" si="38">SUM(S10:S59)</f>
        <v>259</v>
      </c>
      <c r="T60" s="91">
        <f t="shared" si="38"/>
        <v>2</v>
      </c>
      <c r="U60" s="49">
        <f t="shared" si="38"/>
        <v>141.89999999999998</v>
      </c>
      <c r="V60" s="91">
        <f t="shared" si="38"/>
        <v>4</v>
      </c>
      <c r="W60" s="91">
        <f t="shared" si="38"/>
        <v>265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97956</v>
      </c>
      <c r="AB60" s="91">
        <f t="shared" si="38"/>
        <v>182</v>
      </c>
      <c r="AC60" s="91">
        <f t="shared" si="38"/>
        <v>97774</v>
      </c>
      <c r="AD60" s="91">
        <f t="shared" si="38"/>
        <v>13160</v>
      </c>
      <c r="AE60" s="91">
        <f t="shared" si="38"/>
        <v>37295</v>
      </c>
      <c r="AF60" s="91">
        <f t="shared" si="38"/>
        <v>135251</v>
      </c>
      <c r="AG60" s="91">
        <f t="shared" si="38"/>
        <v>180151</v>
      </c>
      <c r="AH60">
        <f t="shared" si="38"/>
        <v>29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9" t="s">
        <v>24</v>
      </c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81">
        <v>300001</v>
      </c>
      <c r="E3" s="281"/>
      <c r="F3" s="229"/>
      <c r="G3" s="223"/>
      <c r="H3" s="223"/>
      <c r="I3" s="281" t="s">
        <v>83</v>
      </c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40" t="s">
        <v>13</v>
      </c>
      <c r="J4" s="240"/>
      <c r="K4" s="240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8" t="s">
        <v>47</v>
      </c>
      <c r="B5" s="278" t="s">
        <v>44</v>
      </c>
      <c r="C5" s="282" t="s">
        <v>0</v>
      </c>
      <c r="D5" s="254" t="s">
        <v>1</v>
      </c>
      <c r="E5" s="255"/>
      <c r="F5" s="255"/>
      <c r="G5" s="255"/>
      <c r="H5" s="255"/>
      <c r="I5" s="255"/>
      <c r="J5" s="255"/>
      <c r="K5" s="255"/>
      <c r="L5" s="255"/>
      <c r="M5" s="256"/>
      <c r="N5" s="243" t="s">
        <v>2</v>
      </c>
      <c r="O5" s="244"/>
      <c r="P5" s="244"/>
      <c r="Q5" s="244"/>
      <c r="R5" s="244"/>
      <c r="S5" s="244"/>
      <c r="T5" s="244"/>
      <c r="U5" s="244"/>
      <c r="V5" s="244"/>
      <c r="W5" s="244"/>
      <c r="X5" s="264" t="s">
        <v>3</v>
      </c>
      <c r="Y5" s="265"/>
      <c r="Z5" s="265"/>
      <c r="AA5" s="265"/>
      <c r="AB5" s="265"/>
      <c r="AC5" s="265"/>
      <c r="AD5" s="265"/>
      <c r="AE5" s="265"/>
      <c r="AF5" s="266"/>
      <c r="AG5" s="248" t="s">
        <v>21</v>
      </c>
    </row>
    <row r="6" spans="1:34" ht="26.25" customHeight="1">
      <c r="A6" s="279"/>
      <c r="B6" s="279"/>
      <c r="C6" s="283"/>
      <c r="D6" s="267" t="s">
        <v>19</v>
      </c>
      <c r="E6" s="268"/>
      <c r="F6" s="269"/>
      <c r="G6" s="288" t="s">
        <v>20</v>
      </c>
      <c r="H6" s="288"/>
      <c r="I6" s="289"/>
      <c r="J6" s="275" t="s">
        <v>4</v>
      </c>
      <c r="K6" s="276"/>
      <c r="L6" s="277"/>
      <c r="M6" s="251" t="s">
        <v>5</v>
      </c>
      <c r="N6" s="260" t="s">
        <v>19</v>
      </c>
      <c r="O6" s="261"/>
      <c r="P6" s="261"/>
      <c r="Q6" s="287" t="s">
        <v>20</v>
      </c>
      <c r="R6" s="287"/>
      <c r="S6" s="287"/>
      <c r="T6" s="287" t="s">
        <v>4</v>
      </c>
      <c r="U6" s="287"/>
      <c r="V6" s="287"/>
      <c r="W6" s="257" t="s">
        <v>5</v>
      </c>
      <c r="X6" s="262" t="s">
        <v>19</v>
      </c>
      <c r="Y6" s="263"/>
      <c r="Z6" s="263"/>
      <c r="AA6" s="253" t="s">
        <v>20</v>
      </c>
      <c r="AB6" s="253"/>
      <c r="AC6" s="253"/>
      <c r="AD6" s="253" t="s">
        <v>4</v>
      </c>
      <c r="AE6" s="253"/>
      <c r="AF6" s="249" t="s">
        <v>5</v>
      </c>
      <c r="AG6" s="249"/>
    </row>
    <row r="7" spans="1:34" ht="14.25" customHeight="1">
      <c r="A7" s="279"/>
      <c r="B7" s="279"/>
      <c r="C7" s="283"/>
      <c r="D7" s="270"/>
      <c r="E7" s="271"/>
      <c r="F7" s="272"/>
      <c r="G7" s="276"/>
      <c r="H7" s="276"/>
      <c r="I7" s="277"/>
      <c r="J7" s="241" t="s">
        <v>6</v>
      </c>
      <c r="K7" s="273" t="s">
        <v>7</v>
      </c>
      <c r="L7" s="241" t="s">
        <v>8</v>
      </c>
      <c r="M7" s="251"/>
      <c r="N7" s="262"/>
      <c r="O7" s="263"/>
      <c r="P7" s="263"/>
      <c r="Q7" s="253"/>
      <c r="R7" s="253"/>
      <c r="S7" s="253"/>
      <c r="T7" s="249" t="s">
        <v>6</v>
      </c>
      <c r="U7" s="285" t="s">
        <v>7</v>
      </c>
      <c r="V7" s="249" t="s">
        <v>8</v>
      </c>
      <c r="W7" s="258"/>
      <c r="X7" s="262"/>
      <c r="Y7" s="263"/>
      <c r="Z7" s="263"/>
      <c r="AA7" s="253"/>
      <c r="AB7" s="253"/>
      <c r="AC7" s="253"/>
      <c r="AD7" s="249" t="s">
        <v>6</v>
      </c>
      <c r="AE7" s="249" t="s">
        <v>8</v>
      </c>
      <c r="AF7" s="249"/>
      <c r="AG7" s="249"/>
    </row>
    <row r="8" spans="1:34" ht="87" customHeight="1" thickBot="1">
      <c r="A8" s="280"/>
      <c r="B8" s="280"/>
      <c r="C8" s="284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2"/>
      <c r="K8" s="274"/>
      <c r="L8" s="242"/>
      <c r="M8" s="252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50"/>
      <c r="U8" s="286"/>
      <c r="V8" s="250"/>
      <c r="W8" s="25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50"/>
      <c r="AE8" s="250"/>
      <c r="AF8" s="250"/>
      <c r="AG8" s="250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2024-04-26T13:03:05Z</cp:lastPrinted>
  <dcterms:created xsi:type="dcterms:W3CDTF">2016-01-04T13:41:28Z</dcterms:created>
  <dcterms:modified xsi:type="dcterms:W3CDTF">2024-04-26T13:04:49Z</dcterms:modified>
</cp:coreProperties>
</file>