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объемы'!$A$1:$AG$69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22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<sst xmlns="http://schemas.openxmlformats.org/spreadsheetml/2006/main" count="2382" uniqueCount="664">
  <si>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</si>
  <si>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</si>
  <si>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</si>
  <si>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</si>
  <si>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</si>
  <si>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</si>
  <si>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</si>
  <si>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</si>
  <si>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</si>
  <si>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</si>
  <si>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</si>
  <si>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</si>
  <si>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</si>
  <si>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</si>
  <si>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</si>
  <si>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</si>
  <si>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</si>
  <si>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</si>
  <si>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</si>
  <si>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</si>
  <si>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</si>
  <si>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</si>
  <si>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</si>
  <si>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</si>
  <si>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</si>
  <si>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</si>
  <si>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</si>
  <si>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</si>
  <si>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</si>
  <si>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</si>
  <si>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</si>
  <si>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</si>
  <si>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</si>
  <si>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</si>
  <si>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</si>
  <si>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</si>
  <si>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</si>
  <si>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</si>
  <si>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</si>
  <si>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</si>
  <si>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</si>
  <si>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</si>
  <si>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</si>
  <si>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</si>
  <si>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</si>
  <si>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</si>
  <si>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</si>
  <si>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</si>
  <si>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</si>
  <si>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</si>
  <si>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</si>
  <si>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</si>
  <si>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</si>
  <si>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</si>
  <si>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</si>
  <si>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</si>
  <si>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</si>
  <si>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</si>
  <si>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</si>
  <si>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</si>
  <si>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</si>
  <si>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</si>
  <si>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</si>
  <si>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</si>
  <si>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</si>
  <si>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</si>
  <si>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</si>
  <si>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</si>
  <si>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</si>
  <si>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</si>
  <si>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</si>
  <si>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</si>
  <si>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</si>
  <si>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</si>
  <si>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</si>
  <si>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</si>
  <si>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</si>
  <si>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</si>
  <si>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</si>
  <si>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</si>
  <si>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</si>
  <si>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</si>
  <si>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</si>
  <si>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</si>
  <si>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</si>
  <si>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</si>
  <si>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</si>
  <si>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</si>
  <si>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</si>
  <si>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</si>
  <si>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</si>
  <si>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</si>
  <si>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</si>
  <si>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</si>
  <si>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</si>
  <si>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</si>
  <si>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</si>
  <si>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</si>
  <si>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</si>
  <si>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</si>
  <si>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</si>
  <si>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</si>
  <si>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</si>
  <si>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</si>
  <si>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</si>
  <si>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</si>
  <si>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</si>
  <si>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</si>
  <si>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</si>
  <si>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</si>
  <si>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</si>
  <si>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</si>
  <si>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</si>
  <si>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</si>
  <si>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</si>
  <si>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</si>
  <si>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</si>
  <si>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</si>
  <si>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</si>
  <si>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</si>
  <si>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</si>
  <si>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</si>
  <si>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</si>
  <si>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</si>
  <si>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</si>
  <si>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</si>
  <si>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</si>
  <si>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</si>
  <si>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</si>
  <si>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</si>
  <si>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</si>
  <si>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</si>
  <si>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</si>
  <si>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</si>
  <si>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</si>
  <si>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</si>
  <si>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</si>
  <si>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</si>
  <si>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</si>
  <si>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</si>
  <si>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</si>
  <si>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</si>
  <si>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</si>
  <si>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</si>
  <si>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</si>
  <si>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</si>
  <si>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</si>
  <si>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</si>
  <si>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</si>
  <si>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</si>
  <si>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</si>
  <si>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</si>
  <si>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</si>
  <si>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</si>
  <si>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</si>
  <si>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</si>
  <si>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</si>
  <si>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</si>
  <si>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</si>
  <si>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</si>
  <si>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</si>
  <si>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</si>
  <si>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</si>
  <si>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</si>
  <si>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</si>
  <si>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</si>
  <si>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</si>
  <si>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</si>
  <si>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</si>
  <si>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</si>
  <si>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</si>
  <si>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</si>
  <si>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</si>
  <si>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</si>
  <si>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</si>
  <si>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</si>
  <si>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</si>
  <si>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</si>
  <si>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</si>
  <si>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</si>
  <si>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</si>
  <si>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</si>
  <si>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</si>
  <si>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</si>
  <si>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</si>
  <si>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</si>
  <si>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</si>
  <si>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</si>
  <si>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</si>
  <si>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</si>
  <si>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</si>
  <si>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</si>
  <si>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</si>
  <si>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</si>
  <si>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</si>
  <si>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</si>
  <si>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</si>
  <si>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</si>
  <si>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</si>
  <si>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</si>
  <si>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</si>
  <si>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</si>
  <si>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</si>
  <si>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</si>
  <si>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</si>
  <si>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</si>
  <si>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</si>
  <si>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</si>
  <si>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</si>
  <si>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</si>
  <si>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</si>
  <si>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</si>
  <si>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</si>
  <si>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</si>
  <si>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</si>
  <si>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</si>
  <si>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</si>
  <si>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</si>
  <si>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</si>
  <si>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</si>
  <si>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</si>
  <si>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</si>
  <si>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</si>
  <si>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</si>
  <si>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</si>
  <si>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</si>
  <si>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</si>
  <si>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</si>
  <si>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</si>
  <si>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</si>
  <si>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</si>
  <si>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</si>
  <si>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</si>
  <si>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</si>
  <si>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</si>
  <si>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</si>
  <si>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</si>
  <si>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</si>
  <si>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</si>
  <si>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</si>
  <si>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</si>
  <si>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</si>
  <si>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</si>
  <si>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</si>
  <si>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</si>
  <si>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</si>
  <si>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</si>
  <si>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</si>
  <si>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</si>
  <si>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</si>
  <si>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</si>
  <si>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</si>
  <si>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</si>
  <si>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</si>
  <si>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</si>
  <si>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</si>
  <si>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</si>
  <si>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</si>
  <si>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</si>
  <si>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</si>
  <si>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</si>
  <si>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</si>
  <si>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</si>
  <si>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</si>
  <si>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</si>
  <si>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</si>
  <si>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</si>
  <si>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</si>
  <si>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</si>
  <si>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</si>
  <si>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</si>
  <si>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</si>
  <si>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</si>
  <si>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</si>
  <si>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</si>
  <si>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</si>
  <si>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</si>
  <si>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</si>
  <si>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</si>
  <si>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</si>
  <si>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</si>
  <si>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</si>
  <si>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</si>
  <si>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</si>
  <si>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</si>
  <si>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</si>
  <si>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</si>
  <si>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</si>
  <si>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</si>
  <si>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</si>
  <si>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</si>
  <si>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</si>
  <si>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</si>
  <si>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</si>
  <si>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</si>
  <si>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</si>
  <si>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</si>
  <si>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</si>
  <si>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</si>
  <si>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</si>
  <si>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</si>
  <si>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</si>
  <si>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</si>
  <si>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</si>
  <si>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</si>
  <si>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</si>
  <si>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</si>
  <si>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</si>
  <si>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</si>
  <si>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</si>
  <si>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</si>
  <si>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</si>
  <si>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</si>
  <si>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</si>
  <si>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</si>
  <si>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</si>
  <si>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</si>
  <si>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</si>
  <si>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</si>
  <si>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</si>
  <si>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</si>
  <si>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</si>
  <si>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</si>
  <si>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</si>
  <si>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</si>
  <si>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</si>
  <si>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</si>
  <si>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</si>
  <si>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</si>
  <si>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</si>
  <si>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</si>
  <si>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</si>
  <si>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</si>
  <si>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</si>
  <si>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</si>
  <si>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</si>
  <si>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</si>
  <si>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</si>
  <si>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</si>
  <si>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</si>
  <si>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</si>
  <si>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</si>
  <si>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</si>
  <si>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</si>
  <si>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</si>
  <si>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</si>
  <si>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</si>
  <si>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</si>
  <si>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</si>
  <si>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</si>
  <si>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</si>
  <si>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</si>
  <si>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</si>
  <si>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</si>
  <si>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</si>
  <si>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</si>
  <si>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</si>
  <si>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</si>
  <si>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</si>
  <si>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</si>
  <si>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</si>
  <si>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</si>
  <si>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</si>
  <si>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</si>
  <si>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</si>
  <si>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</si>
  <si>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</si>
  <si>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</si>
  <si>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</si>
  <si>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</si>
  <si>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</si>
  <si>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</si>
  <si>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</si>
  <si>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</si>
  <si>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</si>
  <si>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</si>
  <si>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</si>
  <si>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</si>
  <si>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</si>
  <si>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</si>
  <si>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</si>
  <si>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</si>
  <si>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</si>
  <si>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</si>
  <si>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</si>
  <si>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</si>
  <si>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</si>
  <si>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</si>
  <si>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</si>
  <si>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</si>
  <si>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</si>
  <si>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</si>
  <si>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</si>
  <si>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</si>
  <si>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</si>
  <si>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</si>
  <si>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</si>
  <si>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</si>
  <si>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</si>
  <si>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</si>
  <si>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</si>
  <si>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</si>
  <si>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</si>
  <si>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</si>
  <si>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</si>
  <si>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</si>
  <si>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</si>
  <si>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</si>
  <si>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</si>
  <si>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</si>
  <si>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</si>
  <si>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</si>
  <si>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</si>
  <si>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</si>
  <si>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</si>
  <si>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</si>
  <si>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</si>
  <si>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</si>
  <si>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</si>
  <si>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</si>
  <si>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</si>
  <si>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</si>
  <si>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</si>
  <si>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</si>
  <si>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</si>
  <si>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</si>
  <si>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</si>
  <si>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</si>
  <si>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</si>
  <si>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</si>
  <si>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</si>
  <si>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</si>
  <si>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</si>
  <si>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</si>
  <si>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</si>
  <si>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</si>
  <si>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</si>
  <si>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</si>
  <si>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</si>
  <si>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</si>
  <si>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</si>
  <si>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</si>
  <si>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</si>
  <si>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</si>
  <si>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</si>
  <si>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</si>
  <si>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</si>
  <si>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</si>
  <si>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</si>
  <si>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</si>
  <si>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</si>
  <si>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</si>
  <si>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</si>
  <si>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</si>
  <si>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</si>
  <si>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</si>
  <si>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</si>
  <si>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</si>
  <si>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</si>
  <si>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</si>
  <si>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</si>
  <si>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</si>
  <si>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</si>
  <si>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</si>
  <si>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</si>
  <si>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</si>
  <si>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</si>
  <si>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</si>
  <si>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</si>
  <si>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</si>
  <si>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</si>
  <si>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</si>
  <si>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</si>
  <si>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</si>
  <si>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</si>
  <si>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</si>
  <si>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</si>
  <si>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</si>
  <si>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</si>
  <si>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</si>
  <si>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</si>
  <si>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</si>
  <si>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</si>
  <si>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</si>
  <si>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</si>
  <si>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</si>
  <si>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</si>
  <si>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</si>
  <si>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</si>
  <si>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</si>
  <si>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</si>
  <si>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</si>
  <si>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</si>
  <si>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</si>
  <si>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</si>
  <si>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</si>
  <si>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</si>
  <si>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</si>
  <si>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</si>
  <si>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</si>
  <si>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</si>
  <si>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</si>
  <si>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</si>
  <si>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</si>
  <si>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</si>
  <si>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</si>
  <si>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</si>
  <si>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</si>
  <si>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</si>
  <si>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</si>
  <si>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</si>
  <si>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</si>
  <si>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</si>
  <si>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</si>
  <si>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</si>
  <si>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</si>
  <si>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</si>
  <si>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</si>
  <si>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</si>
  <si>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</si>
  <si>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</si>
  <si>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</si>
  <si>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</si>
  <si>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</si>
  <si>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</si>
  <si>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</si>
  <si>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</si>
  <si>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</si>
  <si>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</si>
  <si>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</si>
  <si>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</si>
  <si>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</si>
  <si>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</si>
  <si>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</si>
  <si>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</si>
  <si>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</si>
  <si>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</si>
  <si>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</si>
  <si>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</si>
  <si>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</si>
  <si>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</si>
  <si>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</si>
  <si>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</si>
  <si>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</si>
  <si>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</si>
  <si>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</si>
  <si>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</si>
  <si>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</si>
  <si>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</si>
  <si>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</si>
  <si>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</si>
  <si>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</si>
  <si>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</si>
  <si>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</si>
  <si>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</si>
  <si>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</si>
  <si>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</si>
  <si>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</si>
  <si>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</si>
  <si>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</si>
  <si>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</si>
  <si>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</si>
  <si>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</si>
  <si>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</si>
  <si>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</si>
  <si>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</si>
  <si>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</si>
  <si>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</si>
  <si>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</si>
  <si>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</si>
  <si>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</si>
  <si>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</si>
  <si>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</si>
  <si>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</si>
  <si>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</si>
  <si>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</si>
  <si>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</si>
  <si>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</si>
  <si>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</si>
  <si>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</si>
  <si>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</si>
  <si>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</si>
  <si>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</si>
  <si>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</si>
  <si>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</si>
  <si>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</si>
  <si>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</si>
  <si>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</si>
  <si>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</si>
  <si>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</si>
  <si>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</si>
  <si>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</si>
  <si>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</si>
  <si>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</si>
  <si>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</si>
  <si>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</si>
  <si>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</si>
  <si>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</si>
  <si>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</si>
  <si>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</si>
  <si>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</si>
  <si>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</si>
  <si>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</si>
  <si>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</si>
  <si>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</si>
  <si>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</si>
  <si>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</si>
  <si>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</si>
  <si>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</si>
  <si>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</si>
  <si>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</si>
  <si>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</si>
  <si>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</si>
  <si>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</si>
  <si>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</si>
  <si>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</si>
  <si>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</si>
  <si>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</si>
  <si>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</si>
  <si>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</si>
  <si>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</si>
  <si>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</si>
  <si>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</si>
  <si>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</si>
  <si>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</si>
  <si>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</si>
  <si>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</si>
  <si>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</si>
  <si>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</si>
  <si>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</si>
  <si>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</si>
  <si>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</si>
  <si>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</si>
  <si>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</si>
  <si>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</si>
  <si>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</si>
  <si>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</si>
  <si>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</si>
  <si>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</si>
  <si>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</si>
  <si>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</si>
  <si>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</si>
  <si>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</si>
  <si>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</si>
  <si>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</si>
  <si>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</si>
  <si>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</si>
  <si>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</si>
  <si>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</si>
  <si>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педиатрии</t>
  </si>
  <si>
    <t>терапии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</si>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</sst>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300019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13787</v>
      </c>
      <c r="H10" s="50">
        <v>8192</v>
      </c>
      <c r="I10" s="50">
        <v>5595</v>
      </c>
      <c r="J10" s="50">
        <v>4621</v>
      </c>
      <c r="K10" s="11">
        <v>3.8</v>
      </c>
      <c r="L10" s="12">
        <f t="shared" ref="L10:L41" si="2">ROUND(J10*K10,0)</f>
        <v>17560</v>
      </c>
      <c r="M10" s="13">
        <f t="shared" ref="M10:M41" si="3">F10+G10+L10</f>
        <v>31347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1364</v>
      </c>
      <c r="R10" s="50">
        <v>314</v>
      </c>
      <c r="S10" s="50">
        <v>1050</v>
      </c>
      <c r="T10" s="50">
        <v>342</v>
      </c>
      <c r="U10" s="11">
        <v>3.8</v>
      </c>
      <c r="V10" s="1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15151</v>
      </c>
      <c r="AB10" s="12">
        <f t="shared" ref="AB10:AB41" si="12">H10+R10</f>
        <v>8506</v>
      </c>
      <c r="AC10" s="12">
        <f t="shared" ref="AC10:AC41" si="13">I10+S10</f>
        <v>6645</v>
      </c>
      <c r="AD10" s="12">
        <f t="shared" ref="AD10:AD41" si="14">J10+T10</f>
        <v>4963</v>
      </c>
      <c r="AE10" s="12">
        <f t="shared" ref="AE10:AE41" si="15">L10+V10</f>
        <v>18860</v>
      </c>
      <c r="AF10" s="12">
        <f t="shared" ref="AF10:AF41" si="16">M10+W10</f>
        <v>34011</v>
      </c>
      <c r="AG10" s="78">
        <v>5282</v>
      </c>
      <c r="AH10" s="79">
        <f t="shared" ref="AH10:AH41" si="17">IFERROR(ROUND(AF10/AG10,0),"")</f>
        <v>6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19476</v>
      </c>
      <c r="H12" s="50">
        <v>11938</v>
      </c>
      <c r="I12" s="50">
        <v>7538</v>
      </c>
      <c r="J12" s="50">
        <v>12150</v>
      </c>
      <c r="K12" s="15">
        <v>2.5</v>
      </c>
      <c r="L12" s="18">
        <f t="shared" si="2"/>
        <v>30375</v>
      </c>
      <c r="M12" s="19">
        <f t="shared" si="3"/>
        <v>49851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19476</v>
      </c>
      <c r="AB12" s="18">
        <f t="shared" si="12"/>
        <v>11938</v>
      </c>
      <c r="AC12" s="18">
        <f t="shared" si="13"/>
        <v>7538</v>
      </c>
      <c r="AD12" s="18">
        <f t="shared" si="14"/>
        <v>12150</v>
      </c>
      <c r="AE12" s="18">
        <f t="shared" si="15"/>
        <v>30375</v>
      </c>
      <c r="AF12" s="18">
        <f t="shared" si="16"/>
        <v>49851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2210</v>
      </c>
      <c r="H19" s="50">
        <v>467</v>
      </c>
      <c r="I19" s="50">
        <v>1743</v>
      </c>
      <c r="J19" s="50">
        <v>777</v>
      </c>
      <c r="K19" s="15">
        <v>2.4</v>
      </c>
      <c r="L19" s="18">
        <f t="shared" si="2"/>
        <v>1865</v>
      </c>
      <c r="M19" s="19">
        <f t="shared" si="3"/>
        <v>4075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2210</v>
      </c>
      <c r="AB19" s="18">
        <f t="shared" si="12"/>
        <v>467</v>
      </c>
      <c r="AC19" s="18">
        <f t="shared" si="13"/>
        <v>1743</v>
      </c>
      <c r="AD19" s="18">
        <f t="shared" si="14"/>
        <v>777</v>
      </c>
      <c r="AE19" s="18">
        <f t="shared" si="15"/>
        <v>1865</v>
      </c>
      <c r="AF19" s="18">
        <f t="shared" si="16"/>
        <v>4075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1813</v>
      </c>
      <c r="H23" s="50">
        <v>2</v>
      </c>
      <c r="I23" s="50">
        <v>1811</v>
      </c>
      <c r="J23" s="50">
        <v>1136</v>
      </c>
      <c r="K23" s="15">
        <v>3.1</v>
      </c>
      <c r="L23" s="18">
        <f t="shared" si="2"/>
        <v>3522</v>
      </c>
      <c r="M23" s="19">
        <f t="shared" si="3"/>
        <v>5335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1813</v>
      </c>
      <c r="AB23" s="18">
        <f t="shared" si="12"/>
        <v>2</v>
      </c>
      <c r="AC23" s="18">
        <f t="shared" si="13"/>
        <v>1811</v>
      </c>
      <c r="AD23" s="18">
        <f t="shared" si="14"/>
        <v>1136</v>
      </c>
      <c r="AE23" s="18">
        <f t="shared" si="15"/>
        <v>3522</v>
      </c>
      <c r="AF23" s="18">
        <f t="shared" si="16"/>
        <v>5335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2187</v>
      </c>
      <c r="H25" s="50">
        <v>357</v>
      </c>
      <c r="I25" s="50">
        <v>1830</v>
      </c>
      <c r="J25" s="50">
        <v>268</v>
      </c>
      <c r="K25" s="15">
        <v>2.2000000000000002</v>
      </c>
      <c r="L25" s="18">
        <f t="shared" si="2"/>
        <v>590</v>
      </c>
      <c r="M25" s="19">
        <f t="shared" si="3"/>
        <v>2777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2187</v>
      </c>
      <c r="AB25" s="18">
        <f t="shared" si="12"/>
        <v>357</v>
      </c>
      <c r="AC25" s="18">
        <f t="shared" si="13"/>
        <v>1830</v>
      </c>
      <c r="AD25" s="18">
        <f t="shared" si="14"/>
        <v>268</v>
      </c>
      <c r="AE25" s="18">
        <f t="shared" si="15"/>
        <v>590</v>
      </c>
      <c r="AF25" s="18">
        <f t="shared" si="16"/>
        <v>2777</v>
      </c>
      <c r="AG25" s="80">
        <v>2200</v>
      </c>
      <c r="AH25" s="81">
        <f t="shared" si="17"/>
        <v>1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2127</v>
      </c>
      <c r="H26" s="50">
        <v>0</v>
      </c>
      <c r="I26" s="50">
        <v>2127</v>
      </c>
      <c r="J26" s="50">
        <v>3132</v>
      </c>
      <c r="K26" s="15">
        <v>2.9</v>
      </c>
      <c r="L26" s="18">
        <f t="shared" si="2"/>
        <v>9083</v>
      </c>
      <c r="M26" s="19">
        <f t="shared" si="3"/>
        <v>11210</v>
      </c>
      <c r="N26" s="56">
        <v>0</v>
      </c>
      <c r="O26" s="51">
        <v>0</v>
      </c>
      <c r="P26" s="3">
        <f t="shared" si="4"/>
        <v>0</v>
      </c>
      <c r="Q26" s="12">
        <f t="shared" si="5"/>
        <v>3062</v>
      </c>
      <c r="R26" s="50">
        <v>1213</v>
      </c>
      <c r="S26" s="50">
        <v>1849</v>
      </c>
      <c r="T26" s="50">
        <v>685</v>
      </c>
      <c r="U26" s="15">
        <v>2.9</v>
      </c>
      <c r="V26" s="18">
        <f t="shared" si="6"/>
        <v>1987</v>
      </c>
      <c r="W26" s="59">
        <f t="shared" si="7"/>
        <v>5049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5189</v>
      </c>
      <c r="AB26" s="18">
        <f t="shared" si="12"/>
        <v>1213</v>
      </c>
      <c r="AC26" s="18">
        <f t="shared" si="13"/>
        <v>3976</v>
      </c>
      <c r="AD26" s="18">
        <f t="shared" si="14"/>
        <v>3817</v>
      </c>
      <c r="AE26" s="18">
        <f t="shared" si="15"/>
        <v>11070</v>
      </c>
      <c r="AF26" s="18">
        <f t="shared" si="16"/>
        <v>16259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1561</v>
      </c>
      <c r="H28" s="50">
        <v>36</v>
      </c>
      <c r="I28" s="50">
        <v>1525</v>
      </c>
      <c r="J28" s="50">
        <v>579</v>
      </c>
      <c r="K28" s="15">
        <v>2</v>
      </c>
      <c r="L28" s="18">
        <f t="shared" si="2"/>
        <v>1158</v>
      </c>
      <c r="M28" s="19">
        <f t="shared" si="3"/>
        <v>2719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1561</v>
      </c>
      <c r="AB28" s="18">
        <f t="shared" si="12"/>
        <v>36</v>
      </c>
      <c r="AC28" s="18">
        <f t="shared" si="13"/>
        <v>1525</v>
      </c>
      <c r="AD28" s="18">
        <f t="shared" si="14"/>
        <v>579</v>
      </c>
      <c r="AE28" s="18">
        <f t="shared" si="15"/>
        <v>1158</v>
      </c>
      <c r="AF28" s="18">
        <f t="shared" si="16"/>
        <v>2719</v>
      </c>
      <c r="AG28" s="80">
        <v>2231</v>
      </c>
      <c r="AH28" s="81">
        <f t="shared" si="17"/>
        <v>1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1730</v>
      </c>
      <c r="H31" s="50">
        <v>563</v>
      </c>
      <c r="I31" s="50">
        <v>1167</v>
      </c>
      <c r="J31" s="50">
        <v>3406</v>
      </c>
      <c r="K31" s="16">
        <v>4.0999999999999996</v>
      </c>
      <c r="L31" s="18">
        <f t="shared" si="2"/>
        <v>13965</v>
      </c>
      <c r="M31" s="19">
        <f t="shared" si="3"/>
        <v>15695</v>
      </c>
      <c r="N31" s="56">
        <v>0</v>
      </c>
      <c r="O31" s="51">
        <v>0</v>
      </c>
      <c r="P31" s="3">
        <f t="shared" si="4"/>
        <v>0</v>
      </c>
      <c r="Q31" s="12">
        <f t="shared" si="5"/>
        <v>2869</v>
      </c>
      <c r="R31" s="50">
        <v>1064</v>
      </c>
      <c r="S31" s="50">
        <v>1805</v>
      </c>
      <c r="T31" s="50">
        <v>604</v>
      </c>
      <c r="U31" s="16">
        <v>4.0999999999999996</v>
      </c>
      <c r="V31" s="18">
        <f t="shared" si="6"/>
        <v>2476</v>
      </c>
      <c r="W31" s="59">
        <f t="shared" si="7"/>
        <v>5345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4599</v>
      </c>
      <c r="AB31" s="18">
        <f t="shared" si="12"/>
        <v>1627</v>
      </c>
      <c r="AC31" s="18">
        <f t="shared" si="13"/>
        <v>2972</v>
      </c>
      <c r="AD31" s="18">
        <f t="shared" si="14"/>
        <v>4010</v>
      </c>
      <c r="AE31" s="18">
        <f t="shared" si="15"/>
        <v>16441</v>
      </c>
      <c r="AF31" s="18">
        <f t="shared" si="16"/>
        <v>21040</v>
      </c>
      <c r="AG31" s="80">
        <v>4910</v>
      </c>
      <c r="AH31" s="81">
        <f t="shared" si="17"/>
        <v>4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2485</v>
      </c>
      <c r="H33" s="50">
        <v>956</v>
      </c>
      <c r="I33" s="50">
        <v>1529</v>
      </c>
      <c r="J33" s="50">
        <v>2473</v>
      </c>
      <c r="K33" s="16">
        <v>3.8</v>
      </c>
      <c r="L33" s="18">
        <f t="shared" si="2"/>
        <v>9397</v>
      </c>
      <c r="M33" s="19">
        <f t="shared" si="3"/>
        <v>11882</v>
      </c>
      <c r="N33" s="56">
        <v>0</v>
      </c>
      <c r="O33" s="51">
        <v>0</v>
      </c>
      <c r="P33" s="3">
        <f t="shared" si="4"/>
        <v>0</v>
      </c>
      <c r="Q33" s="12">
        <f t="shared" si="5"/>
        <v>3180</v>
      </c>
      <c r="R33" s="50">
        <v>1017</v>
      </c>
      <c r="S33" s="50">
        <v>2163</v>
      </c>
      <c r="T33" s="50">
        <v>559</v>
      </c>
      <c r="U33" s="16">
        <v>3.8</v>
      </c>
      <c r="V33" s="18">
        <f t="shared" si="6"/>
        <v>2124</v>
      </c>
      <c r="W33" s="59">
        <f t="shared" si="7"/>
        <v>5304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5665</v>
      </c>
      <c r="AB33" s="18">
        <f t="shared" si="12"/>
        <v>1973</v>
      </c>
      <c r="AC33" s="18">
        <f t="shared" si="13"/>
        <v>3692</v>
      </c>
      <c r="AD33" s="18">
        <f t="shared" si="14"/>
        <v>3032</v>
      </c>
      <c r="AE33" s="18">
        <f t="shared" si="15"/>
        <v>11521</v>
      </c>
      <c r="AF33" s="18">
        <f t="shared" si="16"/>
        <v>17186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47758</v>
      </c>
      <c r="R34" s="50">
        <v>12452</v>
      </c>
      <c r="S34" s="68">
        <v>35306</v>
      </c>
      <c r="T34" s="68">
        <v>23895</v>
      </c>
      <c r="U34" s="15">
        <v>2.8</v>
      </c>
      <c r="V34" s="18">
        <f t="shared" si="6"/>
        <v>66906</v>
      </c>
      <c r="W34" s="59">
        <f t="shared" si="7"/>
        <v>114664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47758</v>
      </c>
      <c r="AB34" s="18">
        <f t="shared" si="12"/>
        <v>12452</v>
      </c>
      <c r="AC34" s="18">
        <f t="shared" si="13"/>
        <v>35306</v>
      </c>
      <c r="AD34" s="18">
        <f t="shared" si="14"/>
        <v>23895</v>
      </c>
      <c r="AE34" s="18">
        <f t="shared" si="15"/>
        <v>66906</v>
      </c>
      <c r="AF34" s="18">
        <f t="shared" si="16"/>
        <v>114664</v>
      </c>
      <c r="AG34" s="80">
        <v>3200</v>
      </c>
      <c r="AH34" s="81">
        <f t="shared" si="17"/>
        <v>36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1504</v>
      </c>
      <c r="H36" s="50">
        <v>206</v>
      </c>
      <c r="I36" s="50">
        <v>1298</v>
      </c>
      <c r="J36" s="50">
        <v>552</v>
      </c>
      <c r="K36" s="15">
        <v>2.2000000000000002</v>
      </c>
      <c r="L36" s="18">
        <f t="shared" si="2"/>
        <v>1214</v>
      </c>
      <c r="M36" s="19">
        <f t="shared" si="3"/>
        <v>2718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1504</v>
      </c>
      <c r="AB36" s="18">
        <f t="shared" si="12"/>
        <v>206</v>
      </c>
      <c r="AC36" s="18">
        <f t="shared" si="13"/>
        <v>1298</v>
      </c>
      <c r="AD36" s="18">
        <f t="shared" si="14"/>
        <v>552</v>
      </c>
      <c r="AE36" s="18">
        <f t="shared" si="15"/>
        <v>1214</v>
      </c>
      <c r="AF36" s="18">
        <f t="shared" si="16"/>
        <v>2718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64148</v>
      </c>
      <c r="H47" s="5">
        <v>29859</v>
      </c>
      <c r="I47" s="5">
        <v>34289</v>
      </c>
      <c r="J47" s="5">
        <v>18242</v>
      </c>
      <c r="K47" s="15">
        <v>2.7</v>
      </c>
      <c r="L47" s="18">
        <f t="shared" si="20"/>
        <v>49253</v>
      </c>
      <c r="M47" s="19">
        <f t="shared" si="21"/>
        <v>113401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64148</v>
      </c>
      <c r="AB47" s="18">
        <f t="shared" si="30"/>
        <v>29859</v>
      </c>
      <c r="AC47" s="18">
        <f t="shared" si="31"/>
        <v>34289</v>
      </c>
      <c r="AD47" s="18">
        <f t="shared" si="32"/>
        <v>18242</v>
      </c>
      <c r="AE47" s="18">
        <f t="shared" si="33"/>
        <v>49253</v>
      </c>
      <c r="AF47" s="18">
        <f t="shared" si="34"/>
        <v>113401</v>
      </c>
      <c r="AG47" s="80">
        <v>4670</v>
      </c>
      <c r="AH47" s="81">
        <f t="shared" si="35"/>
        <v>24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5525</v>
      </c>
      <c r="H49" s="50">
        <v>279</v>
      </c>
      <c r="I49" s="50">
        <v>5246</v>
      </c>
      <c r="J49" s="50">
        <v>2638</v>
      </c>
      <c r="K49" s="15">
        <v>2.9</v>
      </c>
      <c r="L49" s="18">
        <f t="shared" si="20"/>
        <v>7650</v>
      </c>
      <c r="M49" s="19">
        <f t="shared" si="21"/>
        <v>13175</v>
      </c>
      <c r="N49" s="56">
        <v>0</v>
      </c>
      <c r="O49" s="51">
        <v>0</v>
      </c>
      <c r="P49" s="3">
        <f t="shared" si="22"/>
        <v>0</v>
      </c>
      <c r="Q49" s="12">
        <f t="shared" si="23"/>
        <v>2537</v>
      </c>
      <c r="R49" s="50">
        <v>287</v>
      </c>
      <c r="S49" s="50">
        <v>2250</v>
      </c>
      <c r="T49" s="50">
        <v>67</v>
      </c>
      <c r="U49" s="15">
        <v>2.9</v>
      </c>
      <c r="V49" s="18">
        <f t="shared" si="24"/>
        <v>194</v>
      </c>
      <c r="W49" s="59">
        <f t="shared" si="25"/>
        <v>2731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8062</v>
      </c>
      <c r="AB49" s="18">
        <f t="shared" si="30"/>
        <v>566</v>
      </c>
      <c r="AC49" s="18">
        <f t="shared" si="31"/>
        <v>7496</v>
      </c>
      <c r="AD49" s="18">
        <f t="shared" si="32"/>
        <v>2705</v>
      </c>
      <c r="AE49" s="18">
        <f t="shared" si="33"/>
        <v>7844</v>
      </c>
      <c r="AF49" s="18">
        <f t="shared" si="34"/>
        <v>15906</v>
      </c>
      <c r="AG49" s="80">
        <v>4800</v>
      </c>
      <c r="AH49" s="81">
        <f t="shared" si="35"/>
        <v>3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8801</v>
      </c>
      <c r="H50" s="50">
        <v>5861</v>
      </c>
      <c r="I50" s="50">
        <v>2940</v>
      </c>
      <c r="J50" s="50">
        <v>1442</v>
      </c>
      <c r="K50" s="15">
        <v>2.6</v>
      </c>
      <c r="L50" s="18">
        <f t="shared" si="20"/>
        <v>3749</v>
      </c>
      <c r="M50" s="19">
        <f t="shared" si="21"/>
        <v>12550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8801</v>
      </c>
      <c r="AB50" s="18">
        <f t="shared" si="30"/>
        <v>5861</v>
      </c>
      <c r="AC50" s="18">
        <f t="shared" si="31"/>
        <v>2940</v>
      </c>
      <c r="AD50" s="18">
        <f t="shared" si="32"/>
        <v>1442</v>
      </c>
      <c r="AE50" s="18">
        <f t="shared" si="33"/>
        <v>3749</v>
      </c>
      <c r="AF50" s="18">
        <f t="shared" si="34"/>
        <v>12550</v>
      </c>
      <c r="AG50" s="80">
        <v>4211</v>
      </c>
      <c r="AH50" s="81">
        <f t="shared" si="35"/>
        <v>3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677</v>
      </c>
      <c r="R51" s="50">
        <v>482</v>
      </c>
      <c r="S51" s="50">
        <v>195</v>
      </c>
      <c r="T51" s="50">
        <v>78</v>
      </c>
      <c r="U51" s="15">
        <v>2.6</v>
      </c>
      <c r="V51" s="18">
        <f t="shared" si="24"/>
        <v>203</v>
      </c>
      <c r="W51" s="59">
        <f t="shared" si="25"/>
        <v>880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677</v>
      </c>
      <c r="AB51" s="18">
        <f t="shared" si="30"/>
        <v>482</v>
      </c>
      <c r="AC51" s="18">
        <f t="shared" si="31"/>
        <v>195</v>
      </c>
      <c r="AD51" s="18">
        <f t="shared" si="32"/>
        <v>78</v>
      </c>
      <c r="AE51" s="18">
        <f t="shared" si="33"/>
        <v>203</v>
      </c>
      <c r="AF51" s="18">
        <f t="shared" si="34"/>
        <v>880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4162</v>
      </c>
      <c r="H52" s="50">
        <v>624</v>
      </c>
      <c r="I52" s="50">
        <v>3538</v>
      </c>
      <c r="J52" s="50">
        <v>4074</v>
      </c>
      <c r="K52" s="15">
        <v>3</v>
      </c>
      <c r="L52" s="18">
        <f t="shared" si="20"/>
        <v>12222</v>
      </c>
      <c r="M52" s="19">
        <f t="shared" si="21"/>
        <v>16384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4162</v>
      </c>
      <c r="AB52" s="18">
        <f t="shared" si="30"/>
        <v>624</v>
      </c>
      <c r="AC52" s="18">
        <f t="shared" si="31"/>
        <v>3538</v>
      </c>
      <c r="AD52" s="18">
        <f t="shared" si="32"/>
        <v>4074</v>
      </c>
      <c r="AE52" s="18">
        <f t="shared" si="33"/>
        <v>12222</v>
      </c>
      <c r="AF52" s="18">
        <f t="shared" si="34"/>
        <v>16384</v>
      </c>
      <c r="AG52" s="80">
        <v>4900</v>
      </c>
      <c r="AH52" s="81">
        <f t="shared" si="35"/>
        <v>3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1635</v>
      </c>
      <c r="R53" s="50">
        <v>1130</v>
      </c>
      <c r="S53" s="50">
        <v>505</v>
      </c>
      <c r="T53" s="50">
        <v>676</v>
      </c>
      <c r="U53" s="15">
        <v>3</v>
      </c>
      <c r="V53" s="18">
        <f t="shared" si="24"/>
        <v>2028</v>
      </c>
      <c r="W53" s="59">
        <f t="shared" si="25"/>
        <v>3663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1635</v>
      </c>
      <c r="AB53" s="18">
        <f t="shared" si="30"/>
        <v>1130</v>
      </c>
      <c r="AC53" s="18">
        <f t="shared" si="31"/>
        <v>505</v>
      </c>
      <c r="AD53" s="18">
        <f t="shared" si="32"/>
        <v>676</v>
      </c>
      <c r="AE53" s="18">
        <f t="shared" si="33"/>
        <v>2028</v>
      </c>
      <c r="AF53" s="18">
        <f t="shared" si="34"/>
        <v>3663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5236</v>
      </c>
      <c r="H55" s="50">
        <v>307</v>
      </c>
      <c r="I55" s="50">
        <v>4929</v>
      </c>
      <c r="J55" s="50">
        <v>1522</v>
      </c>
      <c r="K55" s="15">
        <v>2.5</v>
      </c>
      <c r="L55" s="18">
        <f t="shared" si="20"/>
        <v>3805</v>
      </c>
      <c r="M55" s="19">
        <f t="shared" si="21"/>
        <v>9041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5236</v>
      </c>
      <c r="AB55" s="18">
        <f t="shared" si="30"/>
        <v>307</v>
      </c>
      <c r="AC55" s="18">
        <f t="shared" si="31"/>
        <v>4929</v>
      </c>
      <c r="AD55" s="18">
        <f t="shared" si="32"/>
        <v>1522</v>
      </c>
      <c r="AE55" s="18">
        <f t="shared" si="33"/>
        <v>3805</v>
      </c>
      <c r="AF55" s="18">
        <f t="shared" si="34"/>
        <v>9041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231</v>
      </c>
      <c r="R56" s="50">
        <v>37</v>
      </c>
      <c r="S56" s="50">
        <v>194</v>
      </c>
      <c r="T56" s="50">
        <v>172</v>
      </c>
      <c r="U56" s="15">
        <v>2.5</v>
      </c>
      <c r="V56" s="18">
        <f t="shared" si="24"/>
        <v>430</v>
      </c>
      <c r="W56" s="59">
        <f t="shared" si="25"/>
        <v>661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231</v>
      </c>
      <c r="AB56" s="18">
        <f t="shared" si="30"/>
        <v>37</v>
      </c>
      <c r="AC56" s="18">
        <f t="shared" si="31"/>
        <v>194</v>
      </c>
      <c r="AD56" s="18">
        <f t="shared" si="32"/>
        <v>172</v>
      </c>
      <c r="AE56" s="18">
        <f t="shared" si="33"/>
        <v>430</v>
      </c>
      <c r="AF56" s="18">
        <f t="shared" si="34"/>
        <v>661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20</v>
      </c>
      <c r="H60" s="148">
        <v>20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20</v>
      </c>
      <c r="AB60" s="145">
        <f t="shared" si="30"/>
        <v>20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390</v>
      </c>
      <c r="H61" s="148">
        <v>390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390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390</v>
      </c>
      <c r="AB61" s="145">
        <f t="shared" si="30"/>
        <v>390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390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14357</v>
      </c>
      <c r="H63" s="149">
        <v>14357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14357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14357</v>
      </c>
      <c r="AB63" s="145">
        <f t="shared" si="30"/>
        <v>14357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14357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6886</v>
      </c>
      <c r="H66" s="62">
        <v>6886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6886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6886</v>
      </c>
      <c r="AB66" s="41">
        <f t="shared" si="30"/>
        <v>6886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6886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179191</v>
      </c>
      <c r="H68" s="65">
        <f t="shared" si="36"/>
        <v>81625</v>
      </c>
      <c r="I68" s="65">
        <f t="shared" si="36"/>
        <v>97566</v>
      </c>
      <c r="J68" s="65">
        <f t="shared" si="36"/>
        <v>57012</v>
      </c>
      <c r="K68" s="23">
        <f>ROUND(L68/J68,0)</f>
        <v>3</v>
      </c>
      <c r="L68" s="65">
        <f t="shared" ref="L68:Q68" si="37">SUM(L10:L67)</f>
        <v>165408</v>
      </c>
      <c r="M68" s="65">
        <f t="shared" si="37"/>
        <v>344599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75052</v>
      </c>
      <c r="R68" s="65">
        <f t="shared" ref="R68" si="38">SUM(R10:R67)</f>
        <v>17996</v>
      </c>
      <c r="S68" s="65">
        <f t="shared" ref="S68:AH68" si="39">SUM(S10:S67)</f>
        <v>57056</v>
      </c>
      <c r="T68" s="65">
        <f t="shared" si="39"/>
        <v>27078</v>
      </c>
      <c r="U68" s="23">
        <f t="shared" si="39"/>
        <v>141.89999999999998</v>
      </c>
      <c r="V68" s="65">
        <f t="shared" si="39"/>
        <v>77648</v>
      </c>
      <c r="W68" s="65">
        <f t="shared" si="39"/>
        <v>152700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254243</v>
      </c>
      <c r="AB68" s="65">
        <f t="shared" si="39"/>
        <v>99621</v>
      </c>
      <c r="AC68" s="65">
        <f t="shared" si="39"/>
        <v>154622</v>
      </c>
      <c r="AD68" s="65">
        <f t="shared" si="39"/>
        <v>84090</v>
      </c>
      <c r="AE68" s="65">
        <f t="shared" si="39"/>
        <v>243056</v>
      </c>
      <c r="AF68" s="65">
        <f t="shared" si="39"/>
        <v>497299</v>
      </c>
      <c r="AG68" s="65">
        <f t="shared" si="39"/>
        <v>180151</v>
      </c>
      <c r="AH68" s="65">
        <f t="shared" si="39"/>
        <v>107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300019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9</v>
      </c>
      <c r="D19" s="139">
        <v>12</v>
      </c>
      <c r="E19" s="139">
        <f t="shared" si="0"/>
        <v>108</v>
      </c>
      <c r="F19" s="139">
        <v>0</v>
      </c>
      <c r="G19" s="139">
        <v>12</v>
      </c>
      <c r="H19" s="139">
        <f t="shared" si="1"/>
        <v>0</v>
      </c>
      <c r="I19" s="139">
        <f t="shared" si="2"/>
        <v>9</v>
      </c>
      <c r="J19" s="139">
        <f t="shared" si="3"/>
        <v>108</v>
      </c>
    </row>
    <row r="20" spans="1:10">
      <c r="A20" s="139">
        <v>1589</v>
      </c>
      <c r="B20" s="139" t="s">
        <v>151</v>
      </c>
      <c r="C20" s="139">
        <v>18</v>
      </c>
      <c r="D20" s="139">
        <v>12</v>
      </c>
      <c r="E20" s="139">
        <f t="shared" si="0"/>
        <v>216</v>
      </c>
      <c r="F20" s="139">
        <v>0</v>
      </c>
      <c r="G20" s="139">
        <v>12</v>
      </c>
      <c r="H20" s="139">
        <f t="shared" si="1"/>
        <v>0</v>
      </c>
      <c r="I20" s="139">
        <f t="shared" si="2"/>
        <v>18</v>
      </c>
      <c r="J20" s="139">
        <f t="shared" si="3"/>
        <v>216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110</v>
      </c>
      <c r="D22" s="139">
        <v>12</v>
      </c>
      <c r="E22" s="139">
        <f t="shared" si="0"/>
        <v>1320</v>
      </c>
      <c r="F22" s="139">
        <v>0</v>
      </c>
      <c r="G22" s="139">
        <v>12</v>
      </c>
      <c r="H22" s="139">
        <f t="shared" si="1"/>
        <v>0</v>
      </c>
      <c r="I22" s="139">
        <f t="shared" si="2"/>
        <v>110</v>
      </c>
      <c r="J22" s="139">
        <f t="shared" si="3"/>
        <v>1320</v>
      </c>
    </row>
    <row r="23" spans="1:10">
      <c r="A23" s="139">
        <v>1592</v>
      </c>
      <c r="B23" s="139" t="s">
        <v>154</v>
      </c>
      <c r="C23" s="139">
        <v>50</v>
      </c>
      <c r="D23" s="139">
        <v>12</v>
      </c>
      <c r="E23" s="139">
        <f t="shared" si="0"/>
        <v>600</v>
      </c>
      <c r="F23" s="139">
        <v>0</v>
      </c>
      <c r="G23" s="139">
        <v>12</v>
      </c>
      <c r="H23" s="139">
        <f t="shared" si="1"/>
        <v>0</v>
      </c>
      <c r="I23" s="139">
        <f t="shared" si="2"/>
        <v>50</v>
      </c>
      <c r="J23" s="139">
        <f t="shared" si="3"/>
        <v>600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130</v>
      </c>
      <c r="D25" s="139">
        <v>12</v>
      </c>
      <c r="E25" s="139">
        <f t="shared" si="0"/>
        <v>1560</v>
      </c>
      <c r="F25" s="139">
        <v>0</v>
      </c>
      <c r="G25" s="139">
        <v>12</v>
      </c>
      <c r="H25" s="139">
        <f t="shared" si="1"/>
        <v>0</v>
      </c>
      <c r="I25" s="139">
        <f t="shared" si="2"/>
        <v>130</v>
      </c>
      <c r="J25" s="139">
        <f t="shared" si="3"/>
        <v>1560</v>
      </c>
    </row>
    <row r="26" spans="1:10">
      <c r="A26" s="139">
        <v>1595</v>
      </c>
      <c r="B26" s="139" t="s">
        <v>157</v>
      </c>
      <c r="C26" s="139">
        <v>50</v>
      </c>
      <c r="D26" s="139">
        <v>12</v>
      </c>
      <c r="E26" s="139">
        <f t="shared" si="0"/>
        <v>600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50</v>
      </c>
      <c r="J26" s="139">
        <f t="shared" si="3"/>
        <v>600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367</v>
      </c>
      <c r="D28" s="139"/>
      <c r="E28" s="139"/>
      <c r="F28" s="139">
        <f>SUM(F12:F27)</f>
        <v>0</v>
      </c>
      <c r="G28" s="139"/>
      <c r="H28" s="139"/>
      <c r="I28" s="139">
        <f>SUM(I12:I27)</f>
        <v>367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300019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3250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2000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1800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1400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346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250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450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350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1252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240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11338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9846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1492</v>
      </c>
    </row>
    <row r="257" spans="4:5">
      <c r="D257" s="172" t="s">
        <v>159</v>
      </c>
      <c r="E257" s="139">
        <f>SUM(E247:E256)</f>
        <v>11338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644</v>
      </c>
      <c r="D12" s="139" t="s">
        <v>645</v>
      </c>
      <c r="E12" s="139">
        <v>500</v>
      </c>
    </row>
    <row r="13" spans="1:10">
      <c r="A13" s="139">
        <v>2</v>
      </c>
      <c r="B13" s="139">
        <v>57</v>
      </c>
      <c r="C13" s="139" t="s">
        <v>646</v>
      </c>
      <c r="D13" s="139" t="s">
        <v>647</v>
      </c>
      <c r="E13" s="139">
        <v>1317</v>
      </c>
    </row>
    <row r="14" spans="1:10">
      <c r="A14" s="139">
        <v>3</v>
      </c>
      <c r="B14" s="139">
        <v>57</v>
      </c>
      <c r="C14" s="139" t="s">
        <v>646</v>
      </c>
      <c r="D14" s="139" t="s">
        <v>645</v>
      </c>
      <c r="E14" s="139">
        <v>1690</v>
      </c>
    </row>
    <row r="15" spans="1:10">
      <c r="A15" s="139">
        <v>4</v>
      </c>
      <c r="B15" s="139">
        <v>57</v>
      </c>
      <c r="C15" s="139" t="s">
        <v>646</v>
      </c>
      <c r="D15" s="139" t="s">
        <v>648</v>
      </c>
      <c r="E15" s="139">
        <v>439</v>
      </c>
    </row>
    <row r="16" spans="1:10">
      <c r="A16" s="139">
        <v>5</v>
      </c>
      <c r="B16" s="139">
        <v>68</v>
      </c>
      <c r="C16" s="139" t="s">
        <v>649</v>
      </c>
      <c r="D16" s="139" t="s">
        <v>647</v>
      </c>
      <c r="E16" s="139">
        <v>1</v>
      </c>
    </row>
    <row r="17" spans="1:5">
      <c r="A17" s="139">
        <v>6</v>
      </c>
      <c r="B17" s="139">
        <v>68</v>
      </c>
      <c r="C17" s="139" t="s">
        <v>649</v>
      </c>
      <c r="D17" s="139" t="s">
        <v>645</v>
      </c>
      <c r="E17" s="139">
        <v>1</v>
      </c>
    </row>
    <row r="18" spans="1:5">
      <c r="A18" s="139">
        <v>7</v>
      </c>
      <c r="B18" s="139">
        <v>68</v>
      </c>
      <c r="C18" s="139" t="s">
        <v>649</v>
      </c>
      <c r="D18" s="139" t="s">
        <v>648</v>
      </c>
      <c r="E18" s="139">
        <v>1</v>
      </c>
    </row>
    <row r="19" spans="1:5">
      <c r="A19" s="139">
        <v>8</v>
      </c>
      <c r="B19" s="139">
        <v>97</v>
      </c>
      <c r="C19" s="139" t="s">
        <v>650</v>
      </c>
      <c r="D19" s="139" t="s">
        <v>647</v>
      </c>
      <c r="E19" s="139">
        <v>3999</v>
      </c>
    </row>
    <row r="20" spans="1:5">
      <c r="A20" s="139">
        <v>9</v>
      </c>
      <c r="B20" s="139">
        <v>97</v>
      </c>
      <c r="C20" s="139" t="s">
        <v>650</v>
      </c>
      <c r="D20" s="139" t="s">
        <v>645</v>
      </c>
      <c r="E20" s="139">
        <v>7499</v>
      </c>
    </row>
    <row r="21" spans="1:5">
      <c r="A21" s="139">
        <v>10</v>
      </c>
      <c r="B21" s="139">
        <v>97</v>
      </c>
      <c r="C21" s="139" t="s">
        <v>650</v>
      </c>
      <c r="D21" s="139" t="s">
        <v>648</v>
      </c>
      <c r="E21" s="139">
        <v>1982</v>
      </c>
    </row>
    <row r="22" spans="1:5">
      <c r="A22" s="139"/>
      <c r="B22" s="139" t="s">
        <v>159</v>
      </c>
      <c r="C22" s="139"/>
      <c r="D22" s="139">
        <f>SUM(D12:D21)</f>
        <v>0</v>
      </c>
      <c r="E2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651</v>
      </c>
      <c r="D12" s="139">
        <v>20</v>
      </c>
    </row>
    <row r="13" spans="1:11">
      <c r="A13" s="139">
        <v>2</v>
      </c>
      <c r="B13" s="139">
        <v>2905</v>
      </c>
      <c r="C13" s="139" t="s">
        <v>652</v>
      </c>
      <c r="D13" s="139">
        <v>390</v>
      </c>
    </row>
    <row r="14" spans="1:11">
      <c r="A14" s="139">
        <v>3</v>
      </c>
      <c r="B14" s="139">
        <v>2906</v>
      </c>
      <c r="C14" s="139" t="s">
        <v>653</v>
      </c>
      <c r="D14" s="139">
        <v>0</v>
      </c>
    </row>
    <row r="15" spans="1:11">
      <c r="A15" s="139">
        <v>4</v>
      </c>
      <c r="B15" s="139">
        <v>2907</v>
      </c>
      <c r="C15" s="139" t="s">
        <v>654</v>
      </c>
      <c r="D15" s="139">
        <v>14357</v>
      </c>
    </row>
    <row r="16" spans="1:11">
      <c r="A16" s="139"/>
      <c r="B16" s="139" t="s">
        <v>159</v>
      </c>
      <c r="C16" s="139"/>
      <c r="D16" s="139">
        <f>SUM(D12:D15)</f>
        <v>14767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300019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655</v>
      </c>
      <c r="C7" s="139">
        <v>35872</v>
      </c>
    </row>
    <row r="8" spans="1:8">
      <c r="A8" s="139">
        <v>2</v>
      </c>
      <c r="B8" s="139" t="s">
        <v>656</v>
      </c>
      <c r="C8" s="139">
        <v>11908</v>
      </c>
    </row>
    <row r="9" spans="1:8">
      <c r="A9" s="139">
        <v>3</v>
      </c>
      <c r="B9" s="139" t="s">
        <v>657</v>
      </c>
      <c r="C9" s="139">
        <v>4</v>
      </c>
    </row>
    <row r="10" spans="1:8">
      <c r="A10" s="139">
        <v>4</v>
      </c>
      <c r="B10" s="139" t="s">
        <v>658</v>
      </c>
      <c r="C10" s="139">
        <v>93</v>
      </c>
    </row>
    <row r="11" spans="1:8">
      <c r="A11" s="139">
        <v>5</v>
      </c>
      <c r="B11" s="139" t="s">
        <v>659</v>
      </c>
      <c r="C11" s="139">
        <v>4239</v>
      </c>
    </row>
    <row r="12" spans="1:8">
      <c r="A12" s="139">
        <v>6</v>
      </c>
      <c r="B12" s="139" t="s">
        <v>660</v>
      </c>
      <c r="C12" s="139">
        <v>2945</v>
      </c>
    </row>
    <row r="13" spans="1:8">
      <c r="A13" s="139">
        <v>7</v>
      </c>
      <c r="B13" s="139" t="s">
        <v>661</v>
      </c>
      <c r="C13" s="139">
        <v>9670</v>
      </c>
    </row>
    <row r="14" spans="1:8">
      <c r="A14" s="139"/>
      <c r="B14" s="139" t="s">
        <v>159</v>
      </c>
      <c r="C14" s="139">
        <f>SUM(C7:C13)</f>
        <v>64731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1"/>
  <sheetViews>
    <sheetView tabSelected="1" view="pageBreakPreview" zoomScale="90" zoomScaleNormal="100" zoomScaleSheetLayoutView="90" workbookViewId="0">
      <pane xSplit="3" ySplit="10" topLeftCell="J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2.25" customHeight="1">
      <c r="A1" s="72"/>
      <c r="J1" s="1"/>
      <c r="K1" s="1"/>
      <c r="N1" s="1"/>
      <c r="S1" s="1"/>
      <c r="T1" s="240" t="s">
        <v>662</v>
      </c>
      <c r="U1" s="240"/>
      <c r="V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663</v>
      </c>
      <c r="D4" s="215">
        <v>300019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7436</v>
      </c>
      <c r="H11" s="149">
        <v>1841</v>
      </c>
      <c r="I11" s="149">
        <v>5595</v>
      </c>
      <c r="J11" s="149">
        <v>4621</v>
      </c>
      <c r="K11" s="11">
        <v>3.8</v>
      </c>
      <c r="L11" s="142">
        <f t="shared" ref="L11:L42" si="2">ROUND(J11*K11,0)</f>
        <v>17560</v>
      </c>
      <c r="M11" s="13">
        <f t="shared" ref="M11:M42" si="3">F11+G11+L11</f>
        <v>24996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1364</v>
      </c>
      <c r="R11" s="149">
        <v>314</v>
      </c>
      <c r="S11" s="149">
        <v>1050</v>
      </c>
      <c r="T11" s="149">
        <v>342</v>
      </c>
      <c r="U11" s="11">
        <v>3.8</v>
      </c>
      <c r="V11" s="142">
        <f t="shared" ref="V11:V42" si="6">ROUND(T11*U11,0)</f>
        <v>1300</v>
      </c>
      <c r="W11" s="43">
        <f t="shared" ref="W11:W42" si="7">P11+Q11+V11</f>
        <v>2664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8800</v>
      </c>
      <c r="AB11" s="142">
        <f t="shared" ref="AB11:AB42" si="12">H11+R11</f>
        <v>2155</v>
      </c>
      <c r="AC11" s="142">
        <f t="shared" ref="AC11:AC42" si="13">I11+S11</f>
        <v>6645</v>
      </c>
      <c r="AD11" s="142">
        <f t="shared" ref="AD11:AD42" si="14">J11+T11</f>
        <v>4963</v>
      </c>
      <c r="AE11" s="142">
        <f t="shared" ref="AE11:AE42" si="15">L11+V11</f>
        <v>18860</v>
      </c>
      <c r="AF11" s="142">
        <f t="shared" ref="AF11:AF42" si="16">M11+W11</f>
        <v>27660</v>
      </c>
      <c r="AG11" s="78">
        <v>5282</v>
      </c>
      <c r="AH11">
        <f t="shared" ref="AH11:AH42" si="17">IFERROR(ROUND(AF11/AG11,0),"")</f>
        <v>5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9273</v>
      </c>
      <c r="H13" s="149">
        <v>1735</v>
      </c>
      <c r="I13" s="149">
        <v>7538</v>
      </c>
      <c r="J13" s="149">
        <v>12150</v>
      </c>
      <c r="K13" s="143">
        <v>2.5</v>
      </c>
      <c r="L13" s="145">
        <f t="shared" si="2"/>
        <v>30375</v>
      </c>
      <c r="M13" s="146">
        <f t="shared" si="3"/>
        <v>39648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9273</v>
      </c>
      <c r="AB13" s="145">
        <f t="shared" si="12"/>
        <v>1735</v>
      </c>
      <c r="AC13" s="145">
        <f t="shared" si="13"/>
        <v>7538</v>
      </c>
      <c r="AD13" s="145">
        <f t="shared" si="14"/>
        <v>12150</v>
      </c>
      <c r="AE13" s="145">
        <f t="shared" si="15"/>
        <v>30375</v>
      </c>
      <c r="AF13" s="145">
        <f t="shared" si="16"/>
        <v>39648</v>
      </c>
      <c r="AG13" s="154">
        <v>4670</v>
      </c>
      <c r="AH13">
        <f t="shared" si="17"/>
        <v>8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2210</v>
      </c>
      <c r="H20" s="149">
        <v>467</v>
      </c>
      <c r="I20" s="149">
        <v>1743</v>
      </c>
      <c r="J20" s="149">
        <v>777</v>
      </c>
      <c r="K20" s="143">
        <v>2.4</v>
      </c>
      <c r="L20" s="145">
        <f t="shared" si="2"/>
        <v>1865</v>
      </c>
      <c r="M20" s="146">
        <f t="shared" si="3"/>
        <v>4075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2210</v>
      </c>
      <c r="AB20" s="145">
        <f t="shared" si="12"/>
        <v>467</v>
      </c>
      <c r="AC20" s="145">
        <f t="shared" si="13"/>
        <v>1743</v>
      </c>
      <c r="AD20" s="145">
        <f t="shared" si="14"/>
        <v>777</v>
      </c>
      <c r="AE20" s="145">
        <f t="shared" si="15"/>
        <v>1865</v>
      </c>
      <c r="AF20" s="145">
        <f t="shared" si="16"/>
        <v>4075</v>
      </c>
      <c r="AG20" s="154">
        <v>3439</v>
      </c>
      <c r="AH20">
        <f t="shared" si="17"/>
        <v>1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1813</v>
      </c>
      <c r="H24" s="149">
        <v>2</v>
      </c>
      <c r="I24" s="149">
        <v>1811</v>
      </c>
      <c r="J24" s="149">
        <v>1136</v>
      </c>
      <c r="K24" s="143">
        <v>3.1</v>
      </c>
      <c r="L24" s="145">
        <f t="shared" si="2"/>
        <v>3522</v>
      </c>
      <c r="M24" s="146">
        <f t="shared" si="3"/>
        <v>5335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1813</v>
      </c>
      <c r="AB24" s="145">
        <f t="shared" si="12"/>
        <v>2</v>
      </c>
      <c r="AC24" s="145">
        <f t="shared" si="13"/>
        <v>1811</v>
      </c>
      <c r="AD24" s="145">
        <f t="shared" si="14"/>
        <v>1136</v>
      </c>
      <c r="AE24" s="145">
        <f t="shared" si="15"/>
        <v>3522</v>
      </c>
      <c r="AF24" s="145">
        <f t="shared" si="16"/>
        <v>5335</v>
      </c>
      <c r="AG24" s="154">
        <v>4470</v>
      </c>
      <c r="AH24">
        <f t="shared" si="17"/>
        <v>1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2187</v>
      </c>
      <c r="H26" s="149">
        <v>357</v>
      </c>
      <c r="I26" s="149">
        <v>1830</v>
      </c>
      <c r="J26" s="149">
        <v>268</v>
      </c>
      <c r="K26" s="143">
        <v>2.2000000000000002</v>
      </c>
      <c r="L26" s="145">
        <f t="shared" si="2"/>
        <v>590</v>
      </c>
      <c r="M26" s="146">
        <f t="shared" si="3"/>
        <v>2777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2187</v>
      </c>
      <c r="AB26" s="145">
        <f t="shared" si="12"/>
        <v>357</v>
      </c>
      <c r="AC26" s="145">
        <f t="shared" si="13"/>
        <v>1830</v>
      </c>
      <c r="AD26" s="145">
        <f t="shared" si="14"/>
        <v>268</v>
      </c>
      <c r="AE26" s="145">
        <f t="shared" si="15"/>
        <v>590</v>
      </c>
      <c r="AF26" s="145">
        <f t="shared" si="16"/>
        <v>2777</v>
      </c>
      <c r="AG26" s="154">
        <v>2200</v>
      </c>
      <c r="AH26">
        <f t="shared" si="17"/>
        <v>1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2127</v>
      </c>
      <c r="H27" s="149">
        <v>0</v>
      </c>
      <c r="I27" s="149">
        <v>2127</v>
      </c>
      <c r="J27" s="149">
        <v>3132</v>
      </c>
      <c r="K27" s="143">
        <v>2.9</v>
      </c>
      <c r="L27" s="145">
        <f t="shared" si="2"/>
        <v>9083</v>
      </c>
      <c r="M27" s="146">
        <f t="shared" si="3"/>
        <v>11210</v>
      </c>
      <c r="N27" s="160">
        <v>0</v>
      </c>
      <c r="O27" s="159">
        <v>0</v>
      </c>
      <c r="P27" s="140">
        <f t="shared" si="4"/>
        <v>0</v>
      </c>
      <c r="Q27" s="142">
        <f t="shared" si="5"/>
        <v>3062</v>
      </c>
      <c r="R27" s="149">
        <v>1213</v>
      </c>
      <c r="S27" s="149">
        <v>1849</v>
      </c>
      <c r="T27" s="149">
        <v>685</v>
      </c>
      <c r="U27" s="143">
        <v>2.9</v>
      </c>
      <c r="V27" s="145">
        <f t="shared" si="6"/>
        <v>1987</v>
      </c>
      <c r="W27" s="151">
        <f t="shared" si="7"/>
        <v>5049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5189</v>
      </c>
      <c r="AB27" s="145">
        <f t="shared" si="12"/>
        <v>1213</v>
      </c>
      <c r="AC27" s="145">
        <f t="shared" si="13"/>
        <v>3976</v>
      </c>
      <c r="AD27" s="145">
        <f t="shared" si="14"/>
        <v>3817</v>
      </c>
      <c r="AE27" s="145">
        <f t="shared" si="15"/>
        <v>11070</v>
      </c>
      <c r="AF27" s="145">
        <f t="shared" si="16"/>
        <v>16259</v>
      </c>
      <c r="AG27" s="154">
        <v>4600</v>
      </c>
      <c r="AH27">
        <f t="shared" si="17"/>
        <v>4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1561</v>
      </c>
      <c r="H29" s="149">
        <v>36</v>
      </c>
      <c r="I29" s="149">
        <v>1525</v>
      </c>
      <c r="J29" s="149">
        <v>579</v>
      </c>
      <c r="K29" s="143">
        <v>2</v>
      </c>
      <c r="L29" s="145">
        <f t="shared" si="2"/>
        <v>1158</v>
      </c>
      <c r="M29" s="146">
        <f t="shared" si="3"/>
        <v>2719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1561</v>
      </c>
      <c r="AB29" s="145">
        <f t="shared" si="12"/>
        <v>36</v>
      </c>
      <c r="AC29" s="145">
        <f t="shared" si="13"/>
        <v>1525</v>
      </c>
      <c r="AD29" s="145">
        <f t="shared" si="14"/>
        <v>579</v>
      </c>
      <c r="AE29" s="145">
        <f t="shared" si="15"/>
        <v>1158</v>
      </c>
      <c r="AF29" s="145">
        <f t="shared" si="16"/>
        <v>2719</v>
      </c>
      <c r="AG29" s="154">
        <v>2231</v>
      </c>
      <c r="AH29">
        <f t="shared" si="17"/>
        <v>1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1730</v>
      </c>
      <c r="H32" s="149">
        <v>563</v>
      </c>
      <c r="I32" s="149">
        <v>1167</v>
      </c>
      <c r="J32" s="149">
        <v>3406</v>
      </c>
      <c r="K32" s="16">
        <v>4.0999999999999996</v>
      </c>
      <c r="L32" s="145">
        <f t="shared" si="2"/>
        <v>13965</v>
      </c>
      <c r="M32" s="146">
        <f t="shared" si="3"/>
        <v>15695</v>
      </c>
      <c r="N32" s="160">
        <v>0</v>
      </c>
      <c r="O32" s="159">
        <v>0</v>
      </c>
      <c r="P32" s="140">
        <f t="shared" si="4"/>
        <v>0</v>
      </c>
      <c r="Q32" s="142">
        <f t="shared" si="5"/>
        <v>2869</v>
      </c>
      <c r="R32" s="149">
        <v>1064</v>
      </c>
      <c r="S32" s="149">
        <v>1805</v>
      </c>
      <c r="T32" s="149">
        <v>604</v>
      </c>
      <c r="U32" s="16">
        <v>4.0999999999999996</v>
      </c>
      <c r="V32" s="145">
        <f t="shared" si="6"/>
        <v>2476</v>
      </c>
      <c r="W32" s="151">
        <f t="shared" si="7"/>
        <v>5345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4599</v>
      </c>
      <c r="AB32" s="145">
        <f t="shared" si="12"/>
        <v>1627</v>
      </c>
      <c r="AC32" s="145">
        <f t="shared" si="13"/>
        <v>2972</v>
      </c>
      <c r="AD32" s="145">
        <f t="shared" si="14"/>
        <v>4010</v>
      </c>
      <c r="AE32" s="145">
        <f t="shared" si="15"/>
        <v>16441</v>
      </c>
      <c r="AF32" s="145">
        <f t="shared" si="16"/>
        <v>21040</v>
      </c>
      <c r="AG32" s="154">
        <v>4910</v>
      </c>
      <c r="AH32">
        <f t="shared" si="17"/>
        <v>4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2485</v>
      </c>
      <c r="H34" s="149">
        <v>956</v>
      </c>
      <c r="I34" s="149">
        <v>1529</v>
      </c>
      <c r="J34" s="149">
        <v>2473</v>
      </c>
      <c r="K34" s="16">
        <v>3.8</v>
      </c>
      <c r="L34" s="145">
        <f t="shared" si="2"/>
        <v>9397</v>
      </c>
      <c r="M34" s="146">
        <f t="shared" si="3"/>
        <v>11882</v>
      </c>
      <c r="N34" s="160">
        <v>0</v>
      </c>
      <c r="O34" s="159">
        <v>0</v>
      </c>
      <c r="P34" s="140">
        <f t="shared" si="4"/>
        <v>0</v>
      </c>
      <c r="Q34" s="142">
        <f t="shared" si="5"/>
        <v>3180</v>
      </c>
      <c r="R34" s="149">
        <v>1017</v>
      </c>
      <c r="S34" s="149">
        <v>2163</v>
      </c>
      <c r="T34" s="149">
        <v>559</v>
      </c>
      <c r="U34" s="16">
        <v>3.8</v>
      </c>
      <c r="V34" s="145">
        <f t="shared" si="6"/>
        <v>2124</v>
      </c>
      <c r="W34" s="151">
        <f t="shared" si="7"/>
        <v>5304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5665</v>
      </c>
      <c r="AB34" s="145">
        <f t="shared" si="12"/>
        <v>1973</v>
      </c>
      <c r="AC34" s="145">
        <f t="shared" si="13"/>
        <v>3692</v>
      </c>
      <c r="AD34" s="145">
        <f t="shared" si="14"/>
        <v>3032</v>
      </c>
      <c r="AE34" s="145">
        <f t="shared" si="15"/>
        <v>11521</v>
      </c>
      <c r="AF34" s="145">
        <f t="shared" si="16"/>
        <v>17186</v>
      </c>
      <c r="AG34" s="154">
        <v>4870</v>
      </c>
      <c r="AH34">
        <f t="shared" si="17"/>
        <v>4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37991</v>
      </c>
      <c r="R35" s="149">
        <v>2685</v>
      </c>
      <c r="S35" s="68">
        <v>35306</v>
      </c>
      <c r="T35" s="68">
        <v>23895</v>
      </c>
      <c r="U35" s="143">
        <v>2.8</v>
      </c>
      <c r="V35" s="145">
        <f t="shared" si="6"/>
        <v>66906</v>
      </c>
      <c r="W35" s="151">
        <f t="shared" si="7"/>
        <v>104897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37991</v>
      </c>
      <c r="AB35" s="145">
        <f t="shared" si="12"/>
        <v>2685</v>
      </c>
      <c r="AC35" s="145">
        <f t="shared" si="13"/>
        <v>35306</v>
      </c>
      <c r="AD35" s="145">
        <f t="shared" si="14"/>
        <v>23895</v>
      </c>
      <c r="AE35" s="145">
        <f t="shared" si="15"/>
        <v>66906</v>
      </c>
      <c r="AF35" s="145">
        <f t="shared" si="16"/>
        <v>104897</v>
      </c>
      <c r="AG35" s="154">
        <v>3200</v>
      </c>
      <c r="AH35">
        <f t="shared" si="17"/>
        <v>33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1504</v>
      </c>
      <c r="H37" s="149">
        <v>206</v>
      </c>
      <c r="I37" s="149">
        <v>1298</v>
      </c>
      <c r="J37" s="149">
        <v>552</v>
      </c>
      <c r="K37" s="143">
        <v>2.2000000000000002</v>
      </c>
      <c r="L37" s="145">
        <f t="shared" si="2"/>
        <v>1214</v>
      </c>
      <c r="M37" s="146">
        <f t="shared" si="3"/>
        <v>2718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1504</v>
      </c>
      <c r="AB37" s="145">
        <f t="shared" si="12"/>
        <v>206</v>
      </c>
      <c r="AC37" s="145">
        <f t="shared" si="13"/>
        <v>1298</v>
      </c>
      <c r="AD37" s="145">
        <f t="shared" si="14"/>
        <v>552</v>
      </c>
      <c r="AE37" s="145">
        <f t="shared" si="15"/>
        <v>1214</v>
      </c>
      <c r="AF37" s="145">
        <f t="shared" si="16"/>
        <v>2718</v>
      </c>
      <c r="AG37" s="154">
        <v>3888</v>
      </c>
      <c r="AH37">
        <f t="shared" si="17"/>
        <v>1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35534</v>
      </c>
      <c r="H48" s="141">
        <v>1245</v>
      </c>
      <c r="I48" s="141">
        <v>34289</v>
      </c>
      <c r="J48" s="141">
        <v>18242</v>
      </c>
      <c r="K48" s="143">
        <v>2.7</v>
      </c>
      <c r="L48" s="145">
        <f t="shared" si="20"/>
        <v>49253</v>
      </c>
      <c r="M48" s="146">
        <f t="shared" si="21"/>
        <v>84787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35534</v>
      </c>
      <c r="AB48" s="145">
        <f t="shared" si="30"/>
        <v>1245</v>
      </c>
      <c r="AC48" s="145">
        <f t="shared" si="31"/>
        <v>34289</v>
      </c>
      <c r="AD48" s="145">
        <f t="shared" si="32"/>
        <v>18242</v>
      </c>
      <c r="AE48" s="145">
        <f t="shared" si="33"/>
        <v>49253</v>
      </c>
      <c r="AF48" s="145">
        <f t="shared" si="34"/>
        <v>84787</v>
      </c>
      <c r="AG48" s="154">
        <v>4670</v>
      </c>
      <c r="AH48">
        <f t="shared" si="35"/>
        <v>18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5525</v>
      </c>
      <c r="H50" s="149">
        <v>279</v>
      </c>
      <c r="I50" s="149">
        <v>5246</v>
      </c>
      <c r="J50" s="149">
        <v>2638</v>
      </c>
      <c r="K50" s="143">
        <v>2.9</v>
      </c>
      <c r="L50" s="145">
        <f t="shared" si="20"/>
        <v>7650</v>
      </c>
      <c r="M50" s="146">
        <f t="shared" si="21"/>
        <v>13175</v>
      </c>
      <c r="N50" s="160">
        <v>0</v>
      </c>
      <c r="O50" s="159">
        <v>0</v>
      </c>
      <c r="P50" s="140">
        <f t="shared" si="22"/>
        <v>0</v>
      </c>
      <c r="Q50" s="142">
        <f t="shared" si="23"/>
        <v>2537</v>
      </c>
      <c r="R50" s="149">
        <v>287</v>
      </c>
      <c r="S50" s="149">
        <v>2250</v>
      </c>
      <c r="T50" s="149">
        <v>67</v>
      </c>
      <c r="U50" s="143">
        <v>2.9</v>
      </c>
      <c r="V50" s="145">
        <f t="shared" si="24"/>
        <v>194</v>
      </c>
      <c r="W50" s="151">
        <f t="shared" si="25"/>
        <v>2731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8062</v>
      </c>
      <c r="AB50" s="145">
        <f t="shared" si="30"/>
        <v>566</v>
      </c>
      <c r="AC50" s="145">
        <f t="shared" si="31"/>
        <v>7496</v>
      </c>
      <c r="AD50" s="145">
        <f t="shared" si="32"/>
        <v>2705</v>
      </c>
      <c r="AE50" s="145">
        <f t="shared" si="33"/>
        <v>7844</v>
      </c>
      <c r="AF50" s="145">
        <f t="shared" si="34"/>
        <v>15906</v>
      </c>
      <c r="AG50" s="154">
        <v>4800</v>
      </c>
      <c r="AH50">
        <f t="shared" si="35"/>
        <v>3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3244</v>
      </c>
      <c r="H51" s="149">
        <v>304</v>
      </c>
      <c r="I51" s="149">
        <v>2940</v>
      </c>
      <c r="J51" s="149">
        <v>1442</v>
      </c>
      <c r="K51" s="143">
        <v>2.6</v>
      </c>
      <c r="L51" s="145">
        <f t="shared" si="20"/>
        <v>3749</v>
      </c>
      <c r="M51" s="146">
        <f t="shared" si="21"/>
        <v>6993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3244</v>
      </c>
      <c r="AB51" s="145">
        <f t="shared" si="30"/>
        <v>304</v>
      </c>
      <c r="AC51" s="145">
        <f t="shared" si="31"/>
        <v>2940</v>
      </c>
      <c r="AD51" s="145">
        <f t="shared" si="32"/>
        <v>1442</v>
      </c>
      <c r="AE51" s="145">
        <f t="shared" si="33"/>
        <v>3749</v>
      </c>
      <c r="AF51" s="145">
        <f t="shared" si="34"/>
        <v>6993</v>
      </c>
      <c r="AG51" s="154">
        <v>4211</v>
      </c>
      <c r="AH51">
        <f t="shared" si="35"/>
        <v>2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677</v>
      </c>
      <c r="R52" s="149">
        <v>482</v>
      </c>
      <c r="S52" s="149">
        <v>195</v>
      </c>
      <c r="T52" s="149">
        <v>78</v>
      </c>
      <c r="U52" s="143">
        <v>2.6</v>
      </c>
      <c r="V52" s="145">
        <f t="shared" si="24"/>
        <v>203</v>
      </c>
      <c r="W52" s="151">
        <f t="shared" si="25"/>
        <v>880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677</v>
      </c>
      <c r="AB52" s="145">
        <f t="shared" si="30"/>
        <v>482</v>
      </c>
      <c r="AC52" s="145">
        <f t="shared" si="31"/>
        <v>195</v>
      </c>
      <c r="AD52" s="145">
        <f t="shared" si="32"/>
        <v>78</v>
      </c>
      <c r="AE52" s="145">
        <f t="shared" si="33"/>
        <v>203</v>
      </c>
      <c r="AF52" s="145">
        <f t="shared" si="34"/>
        <v>880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4162</v>
      </c>
      <c r="H53" s="149">
        <v>624</v>
      </c>
      <c r="I53" s="149">
        <v>3538</v>
      </c>
      <c r="J53" s="149">
        <v>4074</v>
      </c>
      <c r="K53" s="143">
        <v>3</v>
      </c>
      <c r="L53" s="145">
        <f t="shared" si="20"/>
        <v>12222</v>
      </c>
      <c r="M53" s="146">
        <f t="shared" si="21"/>
        <v>16384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4162</v>
      </c>
      <c r="AB53" s="145">
        <f t="shared" si="30"/>
        <v>624</v>
      </c>
      <c r="AC53" s="145">
        <f t="shared" si="31"/>
        <v>3538</v>
      </c>
      <c r="AD53" s="145">
        <f t="shared" si="32"/>
        <v>4074</v>
      </c>
      <c r="AE53" s="145">
        <f t="shared" si="33"/>
        <v>12222</v>
      </c>
      <c r="AF53" s="145">
        <f t="shared" si="34"/>
        <v>16384</v>
      </c>
      <c r="AG53" s="154">
        <v>4900</v>
      </c>
      <c r="AH53">
        <f t="shared" si="35"/>
        <v>3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1635</v>
      </c>
      <c r="R54" s="149">
        <v>1130</v>
      </c>
      <c r="S54" s="149">
        <v>505</v>
      </c>
      <c r="T54" s="149">
        <v>676</v>
      </c>
      <c r="U54" s="143">
        <v>3</v>
      </c>
      <c r="V54" s="145">
        <f t="shared" si="24"/>
        <v>2028</v>
      </c>
      <c r="W54" s="151">
        <f t="shared" si="25"/>
        <v>3663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1635</v>
      </c>
      <c r="AB54" s="145">
        <f t="shared" si="30"/>
        <v>1130</v>
      </c>
      <c r="AC54" s="145">
        <f t="shared" si="31"/>
        <v>505</v>
      </c>
      <c r="AD54" s="145">
        <f t="shared" si="32"/>
        <v>676</v>
      </c>
      <c r="AE54" s="145">
        <f t="shared" si="33"/>
        <v>2028</v>
      </c>
      <c r="AF54" s="145">
        <f t="shared" si="34"/>
        <v>3663</v>
      </c>
      <c r="AG54" s="154">
        <v>4900</v>
      </c>
      <c r="AH54">
        <f t="shared" si="35"/>
        <v>1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5236</v>
      </c>
      <c r="H56" s="149">
        <v>307</v>
      </c>
      <c r="I56" s="149">
        <v>4929</v>
      </c>
      <c r="J56" s="149">
        <v>1522</v>
      </c>
      <c r="K56" s="143">
        <v>2.5</v>
      </c>
      <c r="L56" s="145">
        <f t="shared" si="20"/>
        <v>3805</v>
      </c>
      <c r="M56" s="146">
        <f t="shared" si="21"/>
        <v>9041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5236</v>
      </c>
      <c r="AB56" s="145">
        <f t="shared" si="30"/>
        <v>307</v>
      </c>
      <c r="AC56" s="145">
        <f t="shared" si="31"/>
        <v>4929</v>
      </c>
      <c r="AD56" s="145">
        <f t="shared" si="32"/>
        <v>1522</v>
      </c>
      <c r="AE56" s="145">
        <f t="shared" si="33"/>
        <v>3805</v>
      </c>
      <c r="AF56" s="145">
        <f t="shared" si="34"/>
        <v>9041</v>
      </c>
      <c r="AG56" s="154">
        <v>3869</v>
      </c>
      <c r="AH56">
        <f t="shared" si="35"/>
        <v>2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231</v>
      </c>
      <c r="R57" s="149">
        <v>37</v>
      </c>
      <c r="S57" s="149">
        <v>194</v>
      </c>
      <c r="T57" s="149">
        <v>172</v>
      </c>
      <c r="U57" s="143">
        <v>2.5</v>
      </c>
      <c r="V57" s="145">
        <f t="shared" si="24"/>
        <v>430</v>
      </c>
      <c r="W57" s="151">
        <f t="shared" si="25"/>
        <v>661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231</v>
      </c>
      <c r="AB57" s="145">
        <f t="shared" si="30"/>
        <v>37</v>
      </c>
      <c r="AC57" s="145">
        <f t="shared" si="31"/>
        <v>194</v>
      </c>
      <c r="AD57" s="145">
        <f t="shared" si="32"/>
        <v>172</v>
      </c>
      <c r="AE57" s="145">
        <f t="shared" si="33"/>
        <v>430</v>
      </c>
      <c r="AF57" s="145">
        <f t="shared" si="34"/>
        <v>661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20098</v>
      </c>
      <c r="H58" s="148">
        <v>0</v>
      </c>
      <c r="I58" s="148">
        <v>20098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20098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11739</v>
      </c>
      <c r="R58" s="149">
        <v>0</v>
      </c>
      <c r="S58" s="149">
        <v>11739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11739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31837</v>
      </c>
      <c r="AB58" s="145">
        <f t="shared" si="30"/>
        <v>0</v>
      </c>
      <c r="AC58" s="145">
        <f t="shared" si="31"/>
        <v>31837</v>
      </c>
      <c r="AD58" s="145">
        <f t="shared" si="32"/>
        <v>0</v>
      </c>
      <c r="AE58" s="145">
        <f t="shared" si="33"/>
        <v>0</v>
      </c>
      <c r="AF58" s="145">
        <f t="shared" si="34"/>
        <v>31837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403</v>
      </c>
      <c r="H65" s="149">
        <v>277</v>
      </c>
      <c r="I65" s="149">
        <v>126</v>
      </c>
      <c r="J65" s="149">
        <v>0</v>
      </c>
      <c r="K65" s="143">
        <v>2</v>
      </c>
      <c r="L65" s="145">
        <f t="shared" si="20"/>
        <v>0</v>
      </c>
      <c r="M65" s="146">
        <f t="shared" si="21"/>
        <v>403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403</v>
      </c>
      <c r="AB65" s="145">
        <f t="shared" si="30"/>
        <v>277</v>
      </c>
      <c r="AC65" s="145">
        <f t="shared" si="31"/>
        <v>126</v>
      </c>
      <c r="AD65" s="145">
        <f t="shared" si="32"/>
        <v>0</v>
      </c>
      <c r="AE65" s="145">
        <f t="shared" si="33"/>
        <v>0</v>
      </c>
      <c r="AF65" s="145">
        <f t="shared" si="34"/>
        <v>403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285</v>
      </c>
      <c r="H66" s="149">
        <v>48</v>
      </c>
      <c r="I66" s="149">
        <v>237</v>
      </c>
      <c r="J66" s="145">
        <v>0</v>
      </c>
      <c r="K66" s="143">
        <v>2</v>
      </c>
      <c r="L66" s="145">
        <f t="shared" si="20"/>
        <v>0</v>
      </c>
      <c r="M66" s="146">
        <f t="shared" si="21"/>
        <v>285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285</v>
      </c>
      <c r="AB66" s="145">
        <f t="shared" si="30"/>
        <v>48</v>
      </c>
      <c r="AC66" s="145">
        <f t="shared" si="31"/>
        <v>237</v>
      </c>
      <c r="AD66" s="145">
        <f t="shared" si="32"/>
        <v>0</v>
      </c>
      <c r="AE66" s="145">
        <f t="shared" si="33"/>
        <v>0</v>
      </c>
      <c r="AF66" s="145">
        <f t="shared" si="34"/>
        <v>285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6886</v>
      </c>
      <c r="H67" s="62">
        <v>6886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6886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6886</v>
      </c>
      <c r="AB67" s="41">
        <f t="shared" si="30"/>
        <v>6886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6886</v>
      </c>
      <c r="AG67" s="82">
        <v>4670</v>
      </c>
      <c r="AH67">
        <f t="shared" si="35"/>
        <v>1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113699</v>
      </c>
      <c r="H69" s="65">
        <f t="shared" si="36"/>
        <v>16133</v>
      </c>
      <c r="I69" s="65">
        <f t="shared" si="36"/>
        <v>97566</v>
      </c>
      <c r="J69" s="65">
        <f t="shared" si="36"/>
        <v>57012</v>
      </c>
      <c r="K69" s="23">
        <f>ROUND(L69/J69,0)</f>
        <v>3</v>
      </c>
      <c r="L69" s="65">
        <f t="shared" ref="L69:Q69" si="37">SUM(L11:L68)</f>
        <v>165408</v>
      </c>
      <c r="M69" s="65">
        <f t="shared" si="37"/>
        <v>279107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65285</v>
      </c>
      <c r="R69" s="65"/>
      <c r="S69" s="65">
        <f t="shared" ref="S69:AH69" si="38">SUM(S11:S68)</f>
        <v>57056</v>
      </c>
      <c r="T69" s="65">
        <f t="shared" si="38"/>
        <v>27078</v>
      </c>
      <c r="U69" s="23">
        <f t="shared" si="38"/>
        <v>141.89999999999998</v>
      </c>
      <c r="V69" s="65">
        <f t="shared" si="38"/>
        <v>77648</v>
      </c>
      <c r="W69" s="65">
        <f t="shared" si="38"/>
        <v>142933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178984</v>
      </c>
      <c r="AB69" s="65">
        <f t="shared" si="38"/>
        <v>24362</v>
      </c>
      <c r="AC69" s="65">
        <f t="shared" si="38"/>
        <v>154622</v>
      </c>
      <c r="AD69" s="65">
        <f t="shared" si="38"/>
        <v>84090</v>
      </c>
      <c r="AE69" s="65">
        <f t="shared" si="38"/>
        <v>243056</v>
      </c>
      <c r="AF69" s="65">
        <f t="shared" si="38"/>
        <v>422040</v>
      </c>
      <c r="AG69" s="65">
        <f t="shared" si="38"/>
        <v>180151</v>
      </c>
      <c r="AH69">
        <f t="shared" si="38"/>
        <v>93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T1:V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300019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6351</v>
      </c>
      <c r="H10" s="149">
        <v>6351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6351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6351</v>
      </c>
      <c r="AB10" s="142">
        <f t="shared" ref="AB10:AB41" si="12">H10+R10</f>
        <v>6351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6351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10203</v>
      </c>
      <c r="H12" s="149">
        <v>10203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10203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10203</v>
      </c>
      <c r="AB12" s="145">
        <f t="shared" si="12"/>
        <v>10203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10203</v>
      </c>
      <c r="AG12" s="154">
        <v>4670</v>
      </c>
      <c r="AH12">
        <f t="shared" si="17"/>
        <v>2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9767</v>
      </c>
      <c r="R34" s="149">
        <v>9767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9767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9767</v>
      </c>
      <c r="AB34" s="145">
        <f t="shared" si="12"/>
        <v>9767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9767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28614</v>
      </c>
      <c r="H47" s="141">
        <v>28614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28614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28614</v>
      </c>
      <c r="AB47" s="145">
        <f t="shared" si="30"/>
        <v>28614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28614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5557</v>
      </c>
      <c r="H50" s="149">
        <v>5557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5557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5557</v>
      </c>
      <c r="AB50" s="145">
        <f t="shared" si="30"/>
        <v>5557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5557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50725</v>
      </c>
      <c r="H68" s="65">
        <f t="shared" si="36"/>
        <v>50725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50725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9767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9767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60492</v>
      </c>
      <c r="AB68" s="65">
        <f t="shared" si="38"/>
        <v>60492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60492</v>
      </c>
      <c r="AG68" s="65">
        <f t="shared" si="38"/>
        <v>180151</v>
      </c>
      <c r="AH68">
        <f t="shared" si="38"/>
        <v>13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'территориальные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2025-09-01T10:25:54Z</dcterms:modified>
</cp:coreProperties>
</file>