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D17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<sst xmlns="http://schemas.openxmlformats.org/spreadsheetml/2006/main" count="2370" uniqueCount="663">
  <si>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</si>
  <si>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</si>
  <si>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</si>
  <si>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</si>
  <si>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</si>
  <si>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</si>
  <si>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</si>
  <si>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</si>
  <si>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</si>
  <si>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</si>
  <si>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</si>
  <si>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</si>
  <si>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</si>
  <si>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</si>
  <si>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</si>
  <si>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</si>
  <si>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</si>
  <si>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</si>
  <si>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</si>
  <si>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</si>
  <si>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</si>
  <si>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</si>
  <si>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</si>
  <si>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</si>
  <si>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</si>
  <si>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</si>
  <si>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</si>
  <si>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</si>
  <si>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</si>
  <si>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</si>
  <si>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</si>
  <si>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</si>
  <si>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</si>
  <si>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</si>
  <si>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</si>
  <si>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</si>
  <si>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</si>
  <si>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</si>
  <si>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</si>
  <si>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</si>
  <si>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</si>
  <si>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</si>
  <si>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</si>
  <si>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</si>
  <si>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</si>
  <si>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</si>
  <si>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</si>
  <si>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</si>
  <si>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</si>
  <si>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</si>
  <si>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</si>
  <si>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</si>
  <si>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</si>
  <si>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</si>
  <si>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</si>
  <si>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</si>
  <si>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</si>
  <si>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</si>
  <si>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</si>
  <si>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</si>
  <si>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</si>
  <si>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</si>
  <si>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</si>
  <si>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</si>
  <si>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</si>
  <si>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</si>
  <si>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</si>
  <si>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</si>
  <si>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</si>
  <si>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</si>
  <si>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</si>
  <si>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</si>
  <si>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</si>
  <si>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</si>
  <si>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</si>
  <si>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</si>
  <si>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</si>
  <si>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</si>
  <si>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</si>
  <si>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</si>
  <si>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</si>
  <si>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"ДГП № 1"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</si>
  <si>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</si>
  <si>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</si>
  <si>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</si>
  <si>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</si>
  <si>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</si>
  <si>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</si>
  <si>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</si>
  <si>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</si>
  <si>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</si>
  <si>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</si>
  <si>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</si>
  <si>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</si>
  <si>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</si>
  <si>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</si>
  <si>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</si>
  <si>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</si>
  <si>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</si>
  <si>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</si>
  <si>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</si>
  <si>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</si>
  <si>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</si>
  <si>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</si>
  <si>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</si>
  <si>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</si>
  <si>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</si>
  <si>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</si>
  <si>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</si>
  <si>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</si>
  <si>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</si>
  <si>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</si>
  <si>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</si>
  <si>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</si>
  <si>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</si>
  <si>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</si>
  <si>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</si>
  <si>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</si>
  <si>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</si>
  <si>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</si>
  <si>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</si>
  <si>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</si>
  <si>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</si>
  <si>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</si>
  <si>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</si>
  <si>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</si>
  <si>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</si>
  <si>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</si>
  <si>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</si>
  <si>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</si>
  <si>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</si>
  <si>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</si>
  <si>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</si>
  <si>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</si>
  <si>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</si>
  <si>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</si>
  <si>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</si>
  <si>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</si>
  <si>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</si>
  <si>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</si>
  <si>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</si>
  <si>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</si>
  <si>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</si>
  <si>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</si>
  <si>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</si>
  <si>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</si>
  <si>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</si>
  <si>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</si>
  <si>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</si>
  <si>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</si>
  <si>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</si>
  <si>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</si>
  <si>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</si>
  <si>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</si>
  <si>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</si>
  <si>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</si>
  <si>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</si>
  <si>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</si>
  <si>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</si>
  <si>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</si>
  <si>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</si>
  <si>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</si>
  <si>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</si>
  <si>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</si>
  <si>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</si>
  <si>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</si>
  <si>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</si>
  <si>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</si>
  <si>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</si>
  <si>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</si>
  <si>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</si>
  <si>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</si>
  <si>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</si>
  <si>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</si>
  <si>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</si>
  <si>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</si>
  <si>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</si>
  <si>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</si>
  <si>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</si>
  <si>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</si>
  <si>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</si>
  <si>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</si>
  <si>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</si>
  <si>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</si>
  <si>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</si>
  <si>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</si>
  <si>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</si>
  <si>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</si>
  <si>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</si>
  <si>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</si>
  <si>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</si>
  <si>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</si>
  <si>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</si>
  <si>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</si>
  <si>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</si>
  <si>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</si>
  <si>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</si>
  <si>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</si>
  <si>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</si>
  <si>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</si>
  <si>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</si>
  <si>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</si>
  <si>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</si>
  <si>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</si>
  <si>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</si>
  <si>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</si>
  <si>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</si>
  <si>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</si>
  <si>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</si>
  <si>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</si>
  <si>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</si>
  <si>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</si>
  <si>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</si>
  <si>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</si>
  <si>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</si>
  <si>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</si>
  <si>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</si>
  <si>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</si>
  <si>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</si>
  <si>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</si>
  <si>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</si>
  <si>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</si>
  <si>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</si>
  <si>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</si>
  <si>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</si>
  <si>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</si>
  <si>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</si>
  <si>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</si>
  <si>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</si>
  <si>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</si>
  <si>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</si>
  <si>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</si>
  <si>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</si>
  <si>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</si>
  <si>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</si>
  <si>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</si>
  <si>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</si>
  <si>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</si>
  <si>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</si>
  <si>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</si>
  <si>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</si>
  <si>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</si>
  <si>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</si>
  <si>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</si>
  <si>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</si>
  <si>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</si>
  <si>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</si>
  <si>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</si>
  <si>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</si>
  <si>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</si>
  <si>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</si>
  <si>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</si>
  <si>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</si>
  <si>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</si>
  <si>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</si>
  <si>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</si>
  <si>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</si>
  <si>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</si>
  <si>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</si>
  <si>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</si>
  <si>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</si>
  <si>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</si>
  <si>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</si>
  <si>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</si>
  <si>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</si>
  <si>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</si>
  <si>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</si>
  <si>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</si>
  <si>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</si>
  <si>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</si>
  <si>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</si>
  <si>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</si>
  <si>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</si>
  <si>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</si>
  <si>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</si>
  <si>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</si>
  <si>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</si>
  <si>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</si>
  <si>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</si>
  <si>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</si>
  <si>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</si>
  <si>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</si>
  <si>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</si>
  <si>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</si>
  <si>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</si>
  <si>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</si>
  <si>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</si>
  <si>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</si>
  <si>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</si>
  <si>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</si>
  <si>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</si>
  <si>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</si>
  <si>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</si>
  <si>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</si>
  <si>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</si>
  <si>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</si>
  <si>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</si>
  <si>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</si>
  <si>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</si>
  <si>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</si>
  <si>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</si>
  <si>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</si>
  <si>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</si>
  <si>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</si>
  <si>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</si>
  <si>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</si>
  <si>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</si>
  <si>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</si>
  <si>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</si>
  <si>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</si>
  <si>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</si>
  <si>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</si>
  <si>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</si>
  <si>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</si>
  <si>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</si>
  <si>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</si>
  <si>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</si>
  <si>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</si>
  <si>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</si>
  <si>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</si>
  <si>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</si>
  <si>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</si>
  <si>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</si>
  <si>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</si>
  <si>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</si>
  <si>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</si>
  <si>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</si>
  <si>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</si>
  <si>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</si>
  <si>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</si>
  <si>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</si>
  <si>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</si>
  <si>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</si>
  <si>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</si>
  <si>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</si>
  <si>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</si>
  <si>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</si>
  <si>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</si>
  <si>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</si>
  <si>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</si>
  <si>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</si>
  <si>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</si>
  <si>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</si>
  <si>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</si>
  <si>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</si>
  <si>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</si>
  <si>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</si>
  <si>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</si>
  <si>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</si>
  <si>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</si>
  <si>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</si>
  <si>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</si>
  <si>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</si>
  <si>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</si>
  <si>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</si>
  <si>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</si>
  <si>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</si>
  <si>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</si>
  <si>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</si>
  <si>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</si>
  <si>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</si>
  <si>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</si>
  <si>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</si>
  <si>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</si>
  <si>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</si>
  <si>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</si>
  <si>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</si>
  <si>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</si>
  <si>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</si>
  <si>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</si>
  <si>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</si>
  <si>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</si>
  <si>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</si>
  <si>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</si>
  <si>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</si>
  <si>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</si>
  <si>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</si>
  <si>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</si>
  <si>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</si>
  <si>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</si>
  <si>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</si>
  <si>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</si>
  <si>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</si>
  <si>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</si>
  <si>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</si>
  <si>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</si>
  <si>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</si>
  <si>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</si>
  <si>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</si>
  <si>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</si>
  <si>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</si>
  <si>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</si>
  <si>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</si>
  <si>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</si>
  <si>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</si>
  <si>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</si>
  <si>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</si>
  <si>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</si>
  <si>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</si>
  <si>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</si>
  <si>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</si>
  <si>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</si>
  <si>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</si>
  <si>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</si>
  <si>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</si>
  <si>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</si>
  <si>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</si>
  <si>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</si>
  <si>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</si>
  <si>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</si>
  <si>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</si>
  <si>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</si>
  <si>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</si>
  <si>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</si>
  <si>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</si>
  <si>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</si>
  <si>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</si>
  <si>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</si>
  <si>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</si>
  <si>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</si>
  <si>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</si>
  <si>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</si>
  <si>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</si>
  <si>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</si>
  <si>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</si>
  <si>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</si>
  <si>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</si>
  <si>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</si>
  <si>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</si>
  <si>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</si>
  <si>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</si>
  <si>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</si>
  <si>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</si>
  <si>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</si>
  <si>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</si>
  <si>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</si>
  <si>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</si>
  <si>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</si>
  <si>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</si>
  <si>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</si>
  <si>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</si>
  <si>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</si>
  <si>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</si>
  <si>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</si>
  <si>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</si>
  <si>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</si>
  <si>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</si>
  <si>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</si>
  <si>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</si>
  <si>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</si>
  <si>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</si>
  <si>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</si>
  <si>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</si>
  <si>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</si>
  <si>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</si>
  <si>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</si>
  <si>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</si>
  <si>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</si>
  <si>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</si>
  <si>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</si>
  <si>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</si>
  <si>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</si>
  <si>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</si>
  <si>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</si>
  <si>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</si>
  <si>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</si>
  <si>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</si>
  <si>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</si>
  <si>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</si>
  <si>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</si>
  <si>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</si>
  <si>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</si>
  <si>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</si>
  <si>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</si>
  <si>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</si>
  <si>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</si>
  <si>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</si>
  <si>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</si>
  <si>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</si>
  <si>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</si>
  <si>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</si>
  <si>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</si>
  <si>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</si>
  <si>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</si>
  <si>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</si>
  <si>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</si>
  <si>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</si>
  <si>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</si>
  <si>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</si>
  <si>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</si>
  <si>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</si>
  <si>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</si>
  <si>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</si>
  <si>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</si>
  <si>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</si>
  <si>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</si>
  <si>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</si>
  <si>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</si>
  <si>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</si>
  <si>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</si>
  <si>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</si>
  <si>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</si>
  <si>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</si>
  <si>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</si>
  <si>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</si>
  <si>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</si>
  <si>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</si>
  <si>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</si>
  <si>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</si>
  <si>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</si>
  <si>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</si>
  <si>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</si>
  <si>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</si>
  <si>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</si>
  <si>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</si>
  <si>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</si>
  <si>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</si>
  <si>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</si>
  <si>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</si>
  <si>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</si>
  <si>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</si>
  <si>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</si>
  <si>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</si>
  <si>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</si>
  <si>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</si>
  <si>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</si>
  <si>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</si>
  <si>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</si>
  <si>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</si>
  <si>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</si>
  <si>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</si>
  <si>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</si>
  <si>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</si>
  <si>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</si>
  <si>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</si>
  <si>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</si>
  <si>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</si>
  <si>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</si>
  <si>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</si>
  <si>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</si>
  <si>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</si>
  <si>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</si>
  <si>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</si>
  <si>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</si>
  <si>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</si>
  <si>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</si>
  <si>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</si>
  <si>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</si>
  <si>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</si>
  <si>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</si>
  <si>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</si>
  <si>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</si>
  <si>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</si>
  <si>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</si>
  <si>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</si>
  <si>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</si>
  <si>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</si>
  <si>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</si>
  <si>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</si>
  <si>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</si>
  <si>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</si>
  <si>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</si>
  <si>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</si>
  <si>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</si>
  <si>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</si>
  <si>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</si>
  <si>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</si>
  <si>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</si>
  <si>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</si>
  <si>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</si>
  <si>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</si>
  <si>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</si>
  <si>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</si>
  <si>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</si>
  <si>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</si>
  <si>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</si>
  <si>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</si>
  <si>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</si>
  <si>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</si>
  <si>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</si>
  <si>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</si>
  <si>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</si>
  <si>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</si>
  <si>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</si>
  <si>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</si>
  <si>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</si>
  <si>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</si>
  <si>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</si>
  <si>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</si>
  <si>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</si>
  <si>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</si>
  <si>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</si>
  <si>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</si>
  <si>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</si>
  <si>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</si>
  <si>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</si>
  <si>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</si>
  <si>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</si>
  <si>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</si>
  <si>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</si>
  <si>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</si>
  <si>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</si>
  <si>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</si>
  <si>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</si>
  <si>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</si>
  <si>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</si>
  <si>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</si>
  <si>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</si>
  <si>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</si>
  <si>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</si>
  <si>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</si>
  <si>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</si>
  <si>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</si>
  <si>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</si>
  <si>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</si>
  <si>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</si>
  <si>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</si>
  <si>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</si>
  <si>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</si>
  <si>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</si>
  <si>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</si>
  <si>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</si>
  <si>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</si>
  <si>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</si>
  <si>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</si>
  <si>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</si>
  <si>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</si>
  <si>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</si>
  <si>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</si>
  <si>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</si>
  <si>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</si>
  <si>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</si>
  <si>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</si>
  <si>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</si>
  <si>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</si>
  <si>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</si>
  <si>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</si>
  <si>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</si>
  <si>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</si>
  <si>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</si>
  <si>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</si>
  <si>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</si>
  <si>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</si>
  <si>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</si>
  <si>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детской кардиологии</t>
  </si>
  <si>
    <t>(ДН) БСК</t>
  </si>
  <si>
    <t>неврологии</t>
  </si>
  <si>
    <t>(ДН) Прочие</t>
  </si>
  <si>
    <t>педиатрии</t>
  </si>
  <si>
    <t>(ДН) ОНКОЛОГИЧЕСКИЕ ЗАБОЛЕВАНИЯ</t>
  </si>
  <si>
    <t>эндокринологии</t>
  </si>
  <si>
    <t>(ДН) САХАРНЫЙ ДИАБЕТ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</si>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</sst>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300023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696</v>
      </c>
      <c r="R10" s="50">
        <v>200</v>
      </c>
      <c r="S10" s="50">
        <v>496</v>
      </c>
      <c r="T10" s="50">
        <v>285</v>
      </c>
      <c r="U10" s="11">
        <v>3.8</v>
      </c>
      <c r="V10" s="12">
        <f t="shared" ref="V10:V41" si="6">ROUND(T10*U10,0)</f>
        <v>1083</v>
      </c>
      <c r="W10" s="43">
        <f t="shared" ref="W10:W41" si="7">P10+Q10+V10</f>
        <v>1779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696</v>
      </c>
      <c r="AB10" s="12">
        <f t="shared" ref="AB10:AB41" si="12">H10+R10</f>
        <v>200</v>
      </c>
      <c r="AC10" s="12">
        <f t="shared" ref="AC10:AC41" si="13">I10+S10</f>
        <v>496</v>
      </c>
      <c r="AD10" s="12">
        <f t="shared" ref="AD10:AD41" si="14">J10+T10</f>
        <v>285</v>
      </c>
      <c r="AE10" s="12">
        <f t="shared" ref="AE10:AE41" si="15">L10+V10</f>
        <v>1083</v>
      </c>
      <c r="AF10" s="12">
        <f t="shared" ref="AF10:AF41" si="16">M10+W10</f>
        <v>1779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2053</v>
      </c>
      <c r="R11" s="50">
        <v>15</v>
      </c>
      <c r="S11" s="50">
        <v>2038</v>
      </c>
      <c r="T11" s="50">
        <v>1455</v>
      </c>
      <c r="U11" s="15">
        <v>2.6</v>
      </c>
      <c r="V11" s="18">
        <f t="shared" si="6"/>
        <v>3783</v>
      </c>
      <c r="W11" s="59">
        <f t="shared" si="7"/>
        <v>5836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2053</v>
      </c>
      <c r="AB11" s="18">
        <f t="shared" si="12"/>
        <v>15</v>
      </c>
      <c r="AC11" s="18">
        <f t="shared" si="13"/>
        <v>2038</v>
      </c>
      <c r="AD11" s="18">
        <f t="shared" si="14"/>
        <v>1455</v>
      </c>
      <c r="AE11" s="18">
        <f t="shared" si="15"/>
        <v>3783</v>
      </c>
      <c r="AF11" s="18">
        <f t="shared" si="16"/>
        <v>5836</v>
      </c>
      <c r="AG11" s="80">
        <v>3450</v>
      </c>
      <c r="AH11" s="81">
        <f t="shared" si="17"/>
        <v>2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2115</v>
      </c>
      <c r="R13" s="50">
        <v>15</v>
      </c>
      <c r="S13" s="50">
        <v>2100</v>
      </c>
      <c r="T13" s="50">
        <v>665</v>
      </c>
      <c r="U13" s="15">
        <v>2.2000000000000002</v>
      </c>
      <c r="V13" s="18">
        <f t="shared" si="6"/>
        <v>1463</v>
      </c>
      <c r="W13" s="59">
        <f t="shared" si="7"/>
        <v>3578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2115</v>
      </c>
      <c r="AB13" s="18">
        <f t="shared" si="12"/>
        <v>15</v>
      </c>
      <c r="AC13" s="18">
        <f t="shared" si="13"/>
        <v>2100</v>
      </c>
      <c r="AD13" s="18">
        <f t="shared" si="14"/>
        <v>665</v>
      </c>
      <c r="AE13" s="18">
        <f t="shared" si="15"/>
        <v>1463</v>
      </c>
      <c r="AF13" s="18">
        <f t="shared" si="16"/>
        <v>3578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1050</v>
      </c>
      <c r="R14" s="50">
        <v>0</v>
      </c>
      <c r="S14" s="50">
        <v>1050</v>
      </c>
      <c r="T14" s="50">
        <v>1045</v>
      </c>
      <c r="U14" s="15">
        <v>2.1</v>
      </c>
      <c r="V14" s="18">
        <f t="shared" si="6"/>
        <v>2195</v>
      </c>
      <c r="W14" s="59">
        <f t="shared" si="7"/>
        <v>3245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1050</v>
      </c>
      <c r="AB14" s="18">
        <f t="shared" si="12"/>
        <v>0</v>
      </c>
      <c r="AC14" s="18">
        <f t="shared" si="13"/>
        <v>1050</v>
      </c>
      <c r="AD14" s="18">
        <f t="shared" si="14"/>
        <v>1045</v>
      </c>
      <c r="AE14" s="18">
        <f t="shared" si="15"/>
        <v>2195</v>
      </c>
      <c r="AF14" s="18">
        <f t="shared" si="16"/>
        <v>3245</v>
      </c>
      <c r="AG14" s="80">
        <v>3779</v>
      </c>
      <c r="AH14" s="81">
        <f t="shared" si="17"/>
        <v>1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520</v>
      </c>
      <c r="R24" s="50">
        <v>10</v>
      </c>
      <c r="S24" s="50">
        <v>510</v>
      </c>
      <c r="T24" s="50">
        <v>455</v>
      </c>
      <c r="U24" s="15">
        <v>3.1</v>
      </c>
      <c r="V24" s="18">
        <f t="shared" si="6"/>
        <v>1411</v>
      </c>
      <c r="W24" s="59">
        <f t="shared" si="7"/>
        <v>1931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520</v>
      </c>
      <c r="AB24" s="18">
        <f t="shared" si="12"/>
        <v>10</v>
      </c>
      <c r="AC24" s="18">
        <f t="shared" si="13"/>
        <v>510</v>
      </c>
      <c r="AD24" s="18">
        <f t="shared" si="14"/>
        <v>455</v>
      </c>
      <c r="AE24" s="18">
        <f t="shared" si="15"/>
        <v>1411</v>
      </c>
      <c r="AF24" s="18">
        <f t="shared" si="16"/>
        <v>1931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1545</v>
      </c>
      <c r="R26" s="50">
        <v>15</v>
      </c>
      <c r="S26" s="50">
        <v>1530</v>
      </c>
      <c r="T26" s="50">
        <v>2370</v>
      </c>
      <c r="U26" s="15">
        <v>2.9</v>
      </c>
      <c r="V26" s="18">
        <f t="shared" si="6"/>
        <v>6873</v>
      </c>
      <c r="W26" s="59">
        <f t="shared" si="7"/>
        <v>8418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1545</v>
      </c>
      <c r="AB26" s="18">
        <f t="shared" si="12"/>
        <v>15</v>
      </c>
      <c r="AC26" s="18">
        <f t="shared" si="13"/>
        <v>1530</v>
      </c>
      <c r="AD26" s="18">
        <f t="shared" si="14"/>
        <v>2370</v>
      </c>
      <c r="AE26" s="18">
        <f t="shared" si="15"/>
        <v>6873</v>
      </c>
      <c r="AF26" s="18">
        <f t="shared" si="16"/>
        <v>8418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515</v>
      </c>
      <c r="R28" s="50">
        <v>0</v>
      </c>
      <c r="S28" s="50">
        <v>515</v>
      </c>
      <c r="T28" s="50">
        <v>275</v>
      </c>
      <c r="U28" s="15">
        <v>2</v>
      </c>
      <c r="V28" s="18">
        <f t="shared" si="6"/>
        <v>550</v>
      </c>
      <c r="W28" s="59">
        <f t="shared" si="7"/>
        <v>1065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515</v>
      </c>
      <c r="AB28" s="18">
        <f t="shared" si="12"/>
        <v>0</v>
      </c>
      <c r="AC28" s="18">
        <f t="shared" si="13"/>
        <v>515</v>
      </c>
      <c r="AD28" s="18">
        <f t="shared" si="14"/>
        <v>275</v>
      </c>
      <c r="AE28" s="18">
        <f t="shared" si="15"/>
        <v>550</v>
      </c>
      <c r="AF28" s="18">
        <f t="shared" si="16"/>
        <v>1065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430</v>
      </c>
      <c r="R31" s="50">
        <v>15</v>
      </c>
      <c r="S31" s="50">
        <v>415</v>
      </c>
      <c r="T31" s="50">
        <v>805</v>
      </c>
      <c r="U31" s="16">
        <v>4.0999999999999996</v>
      </c>
      <c r="V31" s="18">
        <f t="shared" si="6"/>
        <v>3301</v>
      </c>
      <c r="W31" s="59">
        <f t="shared" si="7"/>
        <v>3731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430</v>
      </c>
      <c r="AB31" s="18">
        <f t="shared" si="12"/>
        <v>15</v>
      </c>
      <c r="AC31" s="18">
        <f t="shared" si="13"/>
        <v>415</v>
      </c>
      <c r="AD31" s="18">
        <f t="shared" si="14"/>
        <v>805</v>
      </c>
      <c r="AE31" s="18">
        <f t="shared" si="15"/>
        <v>3301</v>
      </c>
      <c r="AF31" s="18">
        <f t="shared" si="16"/>
        <v>3731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1485</v>
      </c>
      <c r="R33" s="50">
        <v>15</v>
      </c>
      <c r="S33" s="50">
        <v>1470</v>
      </c>
      <c r="T33" s="50">
        <v>1500</v>
      </c>
      <c r="U33" s="16">
        <v>3.8</v>
      </c>
      <c r="V33" s="18">
        <f t="shared" si="6"/>
        <v>5700</v>
      </c>
      <c r="W33" s="59">
        <f t="shared" si="7"/>
        <v>7185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1485</v>
      </c>
      <c r="AB33" s="18">
        <f t="shared" si="12"/>
        <v>15</v>
      </c>
      <c r="AC33" s="18">
        <f t="shared" si="13"/>
        <v>1470</v>
      </c>
      <c r="AD33" s="18">
        <f t="shared" si="14"/>
        <v>1500</v>
      </c>
      <c r="AE33" s="18">
        <f t="shared" si="15"/>
        <v>5700</v>
      </c>
      <c r="AF33" s="18">
        <f t="shared" si="16"/>
        <v>7185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31879</v>
      </c>
      <c r="R34" s="50">
        <v>19851</v>
      </c>
      <c r="S34" s="68">
        <v>12028</v>
      </c>
      <c r="T34" s="68">
        <v>6855</v>
      </c>
      <c r="U34" s="15">
        <v>2.8</v>
      </c>
      <c r="V34" s="18">
        <f t="shared" si="6"/>
        <v>19194</v>
      </c>
      <c r="W34" s="59">
        <f t="shared" si="7"/>
        <v>51073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31879</v>
      </c>
      <c r="AB34" s="18">
        <f t="shared" si="12"/>
        <v>19851</v>
      </c>
      <c r="AC34" s="18">
        <f t="shared" si="13"/>
        <v>12028</v>
      </c>
      <c r="AD34" s="18">
        <f t="shared" si="14"/>
        <v>6855</v>
      </c>
      <c r="AE34" s="18">
        <f t="shared" si="15"/>
        <v>19194</v>
      </c>
      <c r="AF34" s="18">
        <f t="shared" si="16"/>
        <v>51073</v>
      </c>
      <c r="AG34" s="80">
        <v>3200</v>
      </c>
      <c r="AH34" s="81">
        <f t="shared" si="17"/>
        <v>16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1127</v>
      </c>
      <c r="R46" s="50">
        <v>0</v>
      </c>
      <c r="S46" s="68">
        <v>1127</v>
      </c>
      <c r="T46" s="68">
        <v>370</v>
      </c>
      <c r="U46" s="15">
        <v>2</v>
      </c>
      <c r="V46" s="18">
        <f t="shared" si="24"/>
        <v>740</v>
      </c>
      <c r="W46" s="59">
        <f t="shared" si="25"/>
        <v>1867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1127</v>
      </c>
      <c r="AB46" s="18">
        <f t="shared" si="30"/>
        <v>0</v>
      </c>
      <c r="AC46" s="18">
        <f t="shared" si="31"/>
        <v>1127</v>
      </c>
      <c r="AD46" s="18">
        <f t="shared" si="32"/>
        <v>370</v>
      </c>
      <c r="AE46" s="18">
        <f t="shared" si="33"/>
        <v>740</v>
      </c>
      <c r="AF46" s="18">
        <f t="shared" si="34"/>
        <v>1867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1245</v>
      </c>
      <c r="R49" s="50">
        <v>15</v>
      </c>
      <c r="S49" s="50">
        <v>1230</v>
      </c>
      <c r="T49" s="50">
        <v>1960</v>
      </c>
      <c r="U49" s="15">
        <v>2.9</v>
      </c>
      <c r="V49" s="18">
        <f t="shared" si="24"/>
        <v>5684</v>
      </c>
      <c r="W49" s="59">
        <f t="shared" si="25"/>
        <v>6929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1245</v>
      </c>
      <c r="AB49" s="18">
        <f t="shared" si="30"/>
        <v>15</v>
      </c>
      <c r="AC49" s="18">
        <f t="shared" si="31"/>
        <v>1230</v>
      </c>
      <c r="AD49" s="18">
        <f t="shared" si="32"/>
        <v>1960</v>
      </c>
      <c r="AE49" s="18">
        <f t="shared" si="33"/>
        <v>5684</v>
      </c>
      <c r="AF49" s="18">
        <f t="shared" si="34"/>
        <v>6929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491</v>
      </c>
      <c r="R51" s="50">
        <v>10</v>
      </c>
      <c r="S51" s="50">
        <v>481</v>
      </c>
      <c r="T51" s="50">
        <v>530</v>
      </c>
      <c r="U51" s="15">
        <v>2.6</v>
      </c>
      <c r="V51" s="18">
        <f t="shared" si="24"/>
        <v>1378</v>
      </c>
      <c r="W51" s="59">
        <f t="shared" si="25"/>
        <v>1869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491</v>
      </c>
      <c r="AB51" s="18">
        <f t="shared" si="30"/>
        <v>10</v>
      </c>
      <c r="AC51" s="18">
        <f t="shared" si="31"/>
        <v>481</v>
      </c>
      <c r="AD51" s="18">
        <f t="shared" si="32"/>
        <v>530</v>
      </c>
      <c r="AE51" s="18">
        <f t="shared" si="33"/>
        <v>1378</v>
      </c>
      <c r="AF51" s="18">
        <f t="shared" si="34"/>
        <v>1869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1015</v>
      </c>
      <c r="R53" s="50">
        <v>15</v>
      </c>
      <c r="S53" s="50">
        <v>1000</v>
      </c>
      <c r="T53" s="50">
        <v>905</v>
      </c>
      <c r="U53" s="15">
        <v>3</v>
      </c>
      <c r="V53" s="18">
        <f t="shared" si="24"/>
        <v>2715</v>
      </c>
      <c r="W53" s="59">
        <f t="shared" si="25"/>
        <v>3730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1015</v>
      </c>
      <c r="AB53" s="18">
        <f t="shared" si="30"/>
        <v>15</v>
      </c>
      <c r="AC53" s="18">
        <f t="shared" si="31"/>
        <v>1000</v>
      </c>
      <c r="AD53" s="18">
        <f t="shared" si="32"/>
        <v>905</v>
      </c>
      <c r="AE53" s="18">
        <f t="shared" si="33"/>
        <v>2715</v>
      </c>
      <c r="AF53" s="18">
        <f t="shared" si="34"/>
        <v>3730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1722</v>
      </c>
      <c r="R56" s="50">
        <v>15</v>
      </c>
      <c r="S56" s="50">
        <v>1707</v>
      </c>
      <c r="T56" s="50">
        <v>995</v>
      </c>
      <c r="U56" s="15">
        <v>2.5</v>
      </c>
      <c r="V56" s="18">
        <f t="shared" si="24"/>
        <v>2488</v>
      </c>
      <c r="W56" s="59">
        <f t="shared" si="25"/>
        <v>4210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1722</v>
      </c>
      <c r="AB56" s="18">
        <f t="shared" si="30"/>
        <v>15</v>
      </c>
      <c r="AC56" s="18">
        <f t="shared" si="31"/>
        <v>1707</v>
      </c>
      <c r="AD56" s="18">
        <f t="shared" si="32"/>
        <v>995</v>
      </c>
      <c r="AE56" s="18">
        <f t="shared" si="33"/>
        <v>2488</v>
      </c>
      <c r="AF56" s="18">
        <f t="shared" si="34"/>
        <v>4210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4560</v>
      </c>
      <c r="R57" s="149">
        <v>0</v>
      </c>
      <c r="S57" s="149">
        <v>4560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4560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4560</v>
      </c>
      <c r="AB57" s="145">
        <f t="shared" si="30"/>
        <v>0</v>
      </c>
      <c r="AC57" s="145">
        <f t="shared" si="31"/>
        <v>4560</v>
      </c>
      <c r="AD57" s="145">
        <f t="shared" si="32"/>
        <v>0</v>
      </c>
      <c r="AE57" s="145">
        <f t="shared" si="33"/>
        <v>0</v>
      </c>
      <c r="AF57" s="145">
        <f t="shared" si="34"/>
        <v>4560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40</v>
      </c>
      <c r="R62" s="149">
        <v>40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40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40</v>
      </c>
      <c r="AB62" s="145">
        <f t="shared" si="30"/>
        <v>40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40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1773</v>
      </c>
      <c r="R63" s="149">
        <v>1773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1773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1773</v>
      </c>
      <c r="AB63" s="145">
        <f t="shared" si="30"/>
        <v>1773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1773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4800</v>
      </c>
      <c r="R66" s="62">
        <v>4800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4800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4800</v>
      </c>
      <c r="AB66" s="41">
        <f t="shared" si="30"/>
        <v>4800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4800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59061</v>
      </c>
      <c r="R68" s="65">
        <f t="shared" ref="R68" si="38">SUM(R10:R67)</f>
        <v>26804</v>
      </c>
      <c r="S68" s="65">
        <f t="shared" ref="S68:AH68" si="39">SUM(S10:S67)</f>
        <v>32257</v>
      </c>
      <c r="T68" s="65">
        <f t="shared" si="39"/>
        <v>20470</v>
      </c>
      <c r="U68" s="23">
        <f t="shared" si="39"/>
        <v>141.89999999999998</v>
      </c>
      <c r="V68" s="65">
        <f t="shared" si="39"/>
        <v>58558</v>
      </c>
      <c r="W68" s="65">
        <f t="shared" si="39"/>
        <v>117619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59061</v>
      </c>
      <c r="AB68" s="65">
        <f t="shared" si="39"/>
        <v>26804</v>
      </c>
      <c r="AC68" s="65">
        <f t="shared" si="39"/>
        <v>32257</v>
      </c>
      <c r="AD68" s="65">
        <f t="shared" si="39"/>
        <v>20470</v>
      </c>
      <c r="AE68" s="65">
        <f t="shared" si="39"/>
        <v>58558</v>
      </c>
      <c r="AF68" s="65">
        <f t="shared" si="39"/>
        <v>117619</v>
      </c>
      <c r="AG68" s="65">
        <f t="shared" si="39"/>
        <v>180151</v>
      </c>
      <c r="AH68" s="65">
        <f t="shared" si="39"/>
        <v>28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25</v>
      </c>
      <c r="R10" s="149">
        <v>0</v>
      </c>
      <c r="S10" s="149">
        <v>25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25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25</v>
      </c>
      <c r="AB10" s="142">
        <f t="shared" ref="AB10:AB41" si="12">H10+R10</f>
        <v>0</v>
      </c>
      <c r="AC10" s="142">
        <f t="shared" ref="AC10:AC41" si="13">I10+S10</f>
        <v>25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25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800</v>
      </c>
      <c r="R11" s="149">
        <v>0</v>
      </c>
      <c r="S11" s="149">
        <v>800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800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800</v>
      </c>
      <c r="AB11" s="145">
        <f t="shared" si="12"/>
        <v>0</v>
      </c>
      <c r="AC11" s="145">
        <f t="shared" si="13"/>
        <v>800</v>
      </c>
      <c r="AD11" s="145">
        <f t="shared" si="14"/>
        <v>0</v>
      </c>
      <c r="AE11" s="145">
        <f t="shared" si="15"/>
        <v>0</v>
      </c>
      <c r="AF11" s="145">
        <f t="shared" si="16"/>
        <v>800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1000</v>
      </c>
      <c r="R13" s="149">
        <v>0</v>
      </c>
      <c r="S13" s="149">
        <v>1000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1000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1000</v>
      </c>
      <c r="AB13" s="145">
        <f t="shared" si="12"/>
        <v>0</v>
      </c>
      <c r="AC13" s="145">
        <f t="shared" si="13"/>
        <v>1000</v>
      </c>
      <c r="AD13" s="145">
        <f t="shared" si="14"/>
        <v>0</v>
      </c>
      <c r="AE13" s="145">
        <f t="shared" si="15"/>
        <v>0</v>
      </c>
      <c r="AF13" s="145">
        <f t="shared" si="16"/>
        <v>1000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500</v>
      </c>
      <c r="R14" s="149">
        <v>0</v>
      </c>
      <c r="S14" s="149">
        <v>500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500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500</v>
      </c>
      <c r="AB14" s="145">
        <f t="shared" si="12"/>
        <v>0</v>
      </c>
      <c r="AC14" s="145">
        <f t="shared" si="13"/>
        <v>500</v>
      </c>
      <c r="AD14" s="145">
        <f t="shared" si="14"/>
        <v>0</v>
      </c>
      <c r="AE14" s="145">
        <f t="shared" si="15"/>
        <v>0</v>
      </c>
      <c r="AF14" s="145">
        <f t="shared" si="16"/>
        <v>500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300</v>
      </c>
      <c r="R24" s="149">
        <v>0</v>
      </c>
      <c r="S24" s="149">
        <v>300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300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300</v>
      </c>
      <c r="AB24" s="145">
        <f t="shared" si="12"/>
        <v>0</v>
      </c>
      <c r="AC24" s="145">
        <f t="shared" si="13"/>
        <v>300</v>
      </c>
      <c r="AD24" s="145">
        <f t="shared" si="14"/>
        <v>0</v>
      </c>
      <c r="AE24" s="145">
        <f t="shared" si="15"/>
        <v>0</v>
      </c>
      <c r="AF24" s="145">
        <f t="shared" si="16"/>
        <v>300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475</v>
      </c>
      <c r="R26" s="149">
        <v>0</v>
      </c>
      <c r="S26" s="149">
        <v>475</v>
      </c>
      <c r="T26" s="149">
        <v>0</v>
      </c>
      <c r="U26" s="143">
        <v>2.9</v>
      </c>
      <c r="V26" s="145">
        <f t="shared" si="6"/>
        <v>0</v>
      </c>
      <c r="W26" s="151">
        <f t="shared" si="7"/>
        <v>475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475</v>
      </c>
      <c r="AB26" s="145">
        <f t="shared" si="12"/>
        <v>0</v>
      </c>
      <c r="AC26" s="145">
        <f t="shared" si="13"/>
        <v>475</v>
      </c>
      <c r="AD26" s="145">
        <f t="shared" si="14"/>
        <v>0</v>
      </c>
      <c r="AE26" s="145">
        <f t="shared" si="15"/>
        <v>0</v>
      </c>
      <c r="AF26" s="145">
        <f t="shared" si="16"/>
        <v>475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900</v>
      </c>
      <c r="R33" s="149">
        <v>0</v>
      </c>
      <c r="S33" s="149">
        <v>900</v>
      </c>
      <c r="T33" s="149">
        <v>0</v>
      </c>
      <c r="U33" s="16">
        <v>3.8</v>
      </c>
      <c r="V33" s="145">
        <f t="shared" si="6"/>
        <v>0</v>
      </c>
      <c r="W33" s="151">
        <f t="shared" si="7"/>
        <v>900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900</v>
      </c>
      <c r="AB33" s="145">
        <f t="shared" si="12"/>
        <v>0</v>
      </c>
      <c r="AC33" s="145">
        <f t="shared" si="13"/>
        <v>900</v>
      </c>
      <c r="AD33" s="145">
        <f t="shared" si="14"/>
        <v>0</v>
      </c>
      <c r="AE33" s="145">
        <f t="shared" si="15"/>
        <v>0</v>
      </c>
      <c r="AF33" s="145">
        <f t="shared" si="16"/>
        <v>900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300</v>
      </c>
      <c r="R49" s="149">
        <v>0</v>
      </c>
      <c r="S49" s="149">
        <v>300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300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300</v>
      </c>
      <c r="AB49" s="145">
        <f t="shared" si="30"/>
        <v>0</v>
      </c>
      <c r="AC49" s="145">
        <f t="shared" si="31"/>
        <v>300</v>
      </c>
      <c r="AD49" s="145">
        <f t="shared" si="32"/>
        <v>0</v>
      </c>
      <c r="AE49" s="145">
        <f t="shared" si="33"/>
        <v>0</v>
      </c>
      <c r="AF49" s="145">
        <f t="shared" si="34"/>
        <v>300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450</v>
      </c>
      <c r="R56" s="149">
        <v>0</v>
      </c>
      <c r="S56" s="149">
        <v>450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450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450</v>
      </c>
      <c r="AB56" s="145">
        <f t="shared" si="30"/>
        <v>0</v>
      </c>
      <c r="AC56" s="145">
        <f t="shared" si="31"/>
        <v>450</v>
      </c>
      <c r="AD56" s="145">
        <f t="shared" si="32"/>
        <v>0</v>
      </c>
      <c r="AE56" s="145">
        <f t="shared" si="33"/>
        <v>0</v>
      </c>
      <c r="AF56" s="145">
        <f t="shared" si="34"/>
        <v>450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800</v>
      </c>
      <c r="R66" s="62">
        <v>800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800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800</v>
      </c>
      <c r="AB66" s="41">
        <f t="shared" si="30"/>
        <v>800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800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5550</v>
      </c>
      <c r="R68" s="65"/>
      <c r="S68" s="65">
        <f t="shared" ref="S68:AH68" si="38">SUM(S10:S67)</f>
        <v>4750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5550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5550</v>
      </c>
      <c r="AB68" s="65">
        <f t="shared" si="38"/>
        <v>800</v>
      </c>
      <c r="AC68" s="65">
        <f t="shared" si="38"/>
        <v>4750</v>
      </c>
      <c r="AD68" s="65">
        <f t="shared" si="38"/>
        <v>0</v>
      </c>
      <c r="AE68" s="65">
        <f t="shared" si="38"/>
        <v>0</v>
      </c>
      <c r="AF68" s="65">
        <f t="shared" si="38"/>
        <v>5550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300023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125</v>
      </c>
      <c r="G13" s="139">
        <v>12</v>
      </c>
      <c r="H13" s="139">
        <f t="shared" si="1"/>
        <v>1500</v>
      </c>
      <c r="I13" s="139">
        <f t="shared" si="2"/>
        <v>125</v>
      </c>
      <c r="J13" s="139">
        <f t="shared" si="3"/>
        <v>1500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80</v>
      </c>
      <c r="G22" s="139">
        <v>12</v>
      </c>
      <c r="H22" s="139">
        <f t="shared" si="1"/>
        <v>960</v>
      </c>
      <c r="I22" s="139">
        <f t="shared" si="2"/>
        <v>80</v>
      </c>
      <c r="J22" s="139">
        <f t="shared" si="3"/>
        <v>960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187</v>
      </c>
      <c r="G25" s="139">
        <v>12</v>
      </c>
      <c r="H25" s="139">
        <f t="shared" si="1"/>
        <v>2244</v>
      </c>
      <c r="I25" s="139">
        <f t="shared" si="2"/>
        <v>187</v>
      </c>
      <c r="J25" s="139">
        <f t="shared" si="3"/>
        <v>2244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392</v>
      </c>
      <c r="G28" s="139"/>
      <c r="H28" s="139"/>
      <c r="I28" s="139">
        <f>SUM(I12:I27)</f>
        <v>392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300023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50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200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200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50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50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50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100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100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50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250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545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995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10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60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40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60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40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60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120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120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800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45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50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5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875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225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5150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3150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1775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225</v>
      </c>
    </row>
    <row r="257" spans="4:5">
      <c r="D257" s="172" t="s">
        <v>159</v>
      </c>
      <c r="E257" s="139">
        <f>SUM(E247:E256)</f>
        <v>5150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7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300023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17</v>
      </c>
      <c r="C12" s="139" t="s">
        <v>644</v>
      </c>
      <c r="D12" s="139" t="s">
        <v>645</v>
      </c>
      <c r="E12" s="139">
        <v>3</v>
      </c>
    </row>
    <row r="13" spans="1:10">
      <c r="A13" s="139">
        <v>2</v>
      </c>
      <c r="B13" s="139">
        <v>53</v>
      </c>
      <c r="C13" s="139" t="s">
        <v>646</v>
      </c>
      <c r="D13" s="139" t="s">
        <v>647</v>
      </c>
      <c r="E13" s="139">
        <v>15</v>
      </c>
    </row>
    <row r="14" spans="1:10">
      <c r="A14" s="139">
        <v>3</v>
      </c>
      <c r="B14" s="139">
        <v>68</v>
      </c>
      <c r="C14" s="139" t="s">
        <v>648</v>
      </c>
      <c r="D14" s="139" t="s">
        <v>649</v>
      </c>
      <c r="E14" s="139">
        <v>3</v>
      </c>
    </row>
    <row r="15" spans="1:10">
      <c r="A15" s="139">
        <v>4</v>
      </c>
      <c r="B15" s="139">
        <v>68</v>
      </c>
      <c r="C15" s="139" t="s">
        <v>648</v>
      </c>
      <c r="D15" s="139" t="s">
        <v>647</v>
      </c>
      <c r="E15" s="139">
        <v>15</v>
      </c>
    </row>
    <row r="16" spans="1:10">
      <c r="A16" s="139">
        <v>5</v>
      </c>
      <c r="B16" s="139">
        <v>122</v>
      </c>
      <c r="C16" s="139" t="s">
        <v>650</v>
      </c>
      <c r="D16" s="139" t="s">
        <v>651</v>
      </c>
      <c r="E16" s="139">
        <v>3</v>
      </c>
    </row>
    <row r="17" spans="1:5">
      <c r="A17" s="139"/>
      <c r="B17" s="139" t="s">
        <v>159</v>
      </c>
      <c r="C17" s="139"/>
      <c r="D17" s="139">
        <f>SUM(D12:D16)</f>
        <v>0</v>
      </c>
      <c r="E17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300023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2906</v>
      </c>
      <c r="C12" s="139" t="s">
        <v>652</v>
      </c>
      <c r="D12" s="139">
        <v>40</v>
      </c>
    </row>
    <row r="13" spans="1:11">
      <c r="A13" s="139">
        <v>2</v>
      </c>
      <c r="B13" s="139">
        <v>2907</v>
      </c>
      <c r="C13" s="139" t="s">
        <v>653</v>
      </c>
      <c r="D13" s="139">
        <v>1773</v>
      </c>
    </row>
    <row r="14" spans="1:11">
      <c r="A14" s="139"/>
      <c r="B14" s="139" t="s">
        <v>159</v>
      </c>
      <c r="C14" s="139"/>
      <c r="D14" s="139">
        <f>SUM(D12:D13)</f>
        <v>1813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300023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654</v>
      </c>
      <c r="C7" s="139">
        <v>0</v>
      </c>
    </row>
    <row r="8" spans="1:8">
      <c r="A8" s="139">
        <v>2</v>
      </c>
      <c r="B8" s="139" t="s">
        <v>655</v>
      </c>
      <c r="C8" s="139">
        <v>0</v>
      </c>
    </row>
    <row r="9" spans="1:8">
      <c r="A9" s="139">
        <v>3</v>
      </c>
      <c r="B9" s="139" t="s">
        <v>656</v>
      </c>
      <c r="C9" s="139">
        <v>56</v>
      </c>
    </row>
    <row r="10" spans="1:8">
      <c r="A10" s="139">
        <v>4</v>
      </c>
      <c r="B10" s="139" t="s">
        <v>657</v>
      </c>
      <c r="C10" s="139">
        <v>46</v>
      </c>
    </row>
    <row r="11" spans="1:8">
      <c r="A11" s="139">
        <v>5</v>
      </c>
      <c r="B11" s="139" t="s">
        <v>658</v>
      </c>
      <c r="C11" s="139">
        <v>0</v>
      </c>
    </row>
    <row r="12" spans="1:8">
      <c r="A12" s="139">
        <v>6</v>
      </c>
      <c r="B12" s="139" t="s">
        <v>659</v>
      </c>
      <c r="C12" s="139">
        <v>0</v>
      </c>
    </row>
    <row r="13" spans="1:8">
      <c r="A13" s="139">
        <v>7</v>
      </c>
      <c r="B13" s="139" t="s">
        <v>660</v>
      </c>
      <c r="C13" s="139">
        <v>13405</v>
      </c>
    </row>
    <row r="14" spans="1:8">
      <c r="A14" s="139"/>
      <c r="B14" s="139" t="s">
        <v>159</v>
      </c>
      <c r="C14" s="139">
        <f>SUM(C7:C13)</f>
        <v>13507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.75" customHeight="1">
      <c r="A1" s="72"/>
      <c r="J1" s="1"/>
      <c r="K1" s="1"/>
      <c r="N1" s="1"/>
      <c r="S1" s="1"/>
      <c r="T1" s="240" t="s">
        <v>661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662</v>
      </c>
      <c r="D4" s="215">
        <v>300023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400</v>
      </c>
      <c r="R11" s="149">
        <v>200</v>
      </c>
      <c r="S11" s="149">
        <v>200</v>
      </c>
      <c r="T11" s="149">
        <v>260</v>
      </c>
      <c r="U11" s="11">
        <v>3.8</v>
      </c>
      <c r="V11" s="142">
        <f t="shared" ref="V11:V42" si="6">ROUND(T11*U11,0)</f>
        <v>988</v>
      </c>
      <c r="W11" s="43">
        <f t="shared" ref="W11:W42" si="7">P11+Q11+V11</f>
        <v>1388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400</v>
      </c>
      <c r="AB11" s="142">
        <f t="shared" ref="AB11:AB42" si="12">H11+R11</f>
        <v>200</v>
      </c>
      <c r="AC11" s="142">
        <f t="shared" ref="AC11:AC42" si="13">I11+S11</f>
        <v>200</v>
      </c>
      <c r="AD11" s="142">
        <f t="shared" ref="AD11:AD42" si="14">J11+T11</f>
        <v>260</v>
      </c>
      <c r="AE11" s="142">
        <f t="shared" ref="AE11:AE42" si="15">L11+V11</f>
        <v>988</v>
      </c>
      <c r="AF11" s="142">
        <f t="shared" ref="AF11:AF42" si="16">M11+W11</f>
        <v>1388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275</v>
      </c>
      <c r="R12" s="149">
        <v>15</v>
      </c>
      <c r="S12" s="149">
        <v>260</v>
      </c>
      <c r="T12" s="149">
        <v>680</v>
      </c>
      <c r="U12" s="143">
        <v>2.6</v>
      </c>
      <c r="V12" s="145">
        <f t="shared" si="6"/>
        <v>1768</v>
      </c>
      <c r="W12" s="151">
        <f t="shared" si="7"/>
        <v>2043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275</v>
      </c>
      <c r="AB12" s="145">
        <f t="shared" si="12"/>
        <v>15</v>
      </c>
      <c r="AC12" s="145">
        <f t="shared" si="13"/>
        <v>260</v>
      </c>
      <c r="AD12" s="145">
        <f t="shared" si="14"/>
        <v>680</v>
      </c>
      <c r="AE12" s="145">
        <f t="shared" si="15"/>
        <v>1768</v>
      </c>
      <c r="AF12" s="145">
        <f t="shared" si="16"/>
        <v>2043</v>
      </c>
      <c r="AG12" s="154">
        <v>3450</v>
      </c>
      <c r="AH12">
        <f t="shared" si="17"/>
        <v>1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115</v>
      </c>
      <c r="R14" s="149">
        <v>15</v>
      </c>
      <c r="S14" s="149">
        <v>100</v>
      </c>
      <c r="T14" s="149">
        <v>15</v>
      </c>
      <c r="U14" s="143">
        <v>2.2000000000000002</v>
      </c>
      <c r="V14" s="145">
        <f t="shared" si="6"/>
        <v>33</v>
      </c>
      <c r="W14" s="151">
        <f t="shared" si="7"/>
        <v>148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115</v>
      </c>
      <c r="AB14" s="145">
        <f t="shared" si="12"/>
        <v>15</v>
      </c>
      <c r="AC14" s="145">
        <f t="shared" si="13"/>
        <v>100</v>
      </c>
      <c r="AD14" s="145">
        <f t="shared" si="14"/>
        <v>15</v>
      </c>
      <c r="AE14" s="145">
        <f t="shared" si="15"/>
        <v>33</v>
      </c>
      <c r="AF14" s="145">
        <f t="shared" si="16"/>
        <v>148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220</v>
      </c>
      <c r="R25" s="149">
        <v>10</v>
      </c>
      <c r="S25" s="149">
        <v>210</v>
      </c>
      <c r="T25" s="149">
        <v>450</v>
      </c>
      <c r="U25" s="143">
        <v>3.1</v>
      </c>
      <c r="V25" s="145">
        <f t="shared" si="6"/>
        <v>1395</v>
      </c>
      <c r="W25" s="151">
        <f t="shared" si="7"/>
        <v>1615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220</v>
      </c>
      <c r="AB25" s="145">
        <f t="shared" si="12"/>
        <v>10</v>
      </c>
      <c r="AC25" s="145">
        <f t="shared" si="13"/>
        <v>210</v>
      </c>
      <c r="AD25" s="145">
        <f t="shared" si="14"/>
        <v>450</v>
      </c>
      <c r="AE25" s="145">
        <f t="shared" si="15"/>
        <v>1395</v>
      </c>
      <c r="AF25" s="145">
        <f t="shared" si="16"/>
        <v>1615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665</v>
      </c>
      <c r="R27" s="149">
        <v>15</v>
      </c>
      <c r="S27" s="149">
        <v>650</v>
      </c>
      <c r="T27" s="149">
        <v>1325</v>
      </c>
      <c r="U27" s="143">
        <v>2.9</v>
      </c>
      <c r="V27" s="145">
        <f t="shared" si="6"/>
        <v>3843</v>
      </c>
      <c r="W27" s="151">
        <f t="shared" si="7"/>
        <v>4508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665</v>
      </c>
      <c r="AB27" s="145">
        <f t="shared" si="12"/>
        <v>15</v>
      </c>
      <c r="AC27" s="145">
        <f t="shared" si="13"/>
        <v>650</v>
      </c>
      <c r="AD27" s="145">
        <f t="shared" si="14"/>
        <v>1325</v>
      </c>
      <c r="AE27" s="145">
        <f t="shared" si="15"/>
        <v>3843</v>
      </c>
      <c r="AF27" s="145">
        <f t="shared" si="16"/>
        <v>4508</v>
      </c>
      <c r="AG27" s="154">
        <v>4600</v>
      </c>
      <c r="AH27">
        <f t="shared" si="17"/>
        <v>1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430</v>
      </c>
      <c r="R32" s="149">
        <v>15</v>
      </c>
      <c r="S32" s="149">
        <v>415</v>
      </c>
      <c r="T32" s="149">
        <v>800</v>
      </c>
      <c r="U32" s="16">
        <v>4.0999999999999996</v>
      </c>
      <c r="V32" s="145">
        <f t="shared" si="6"/>
        <v>3280</v>
      </c>
      <c r="W32" s="151">
        <f t="shared" si="7"/>
        <v>3710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430</v>
      </c>
      <c r="AB32" s="145">
        <f t="shared" si="12"/>
        <v>15</v>
      </c>
      <c r="AC32" s="145">
        <f t="shared" si="13"/>
        <v>415</v>
      </c>
      <c r="AD32" s="145">
        <f t="shared" si="14"/>
        <v>800</v>
      </c>
      <c r="AE32" s="145">
        <f t="shared" si="15"/>
        <v>3280</v>
      </c>
      <c r="AF32" s="145">
        <f t="shared" si="16"/>
        <v>3710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415</v>
      </c>
      <c r="R34" s="149">
        <v>15</v>
      </c>
      <c r="S34" s="149">
        <v>400</v>
      </c>
      <c r="T34" s="149">
        <v>800</v>
      </c>
      <c r="U34" s="16">
        <v>3.8</v>
      </c>
      <c r="V34" s="145">
        <f t="shared" si="6"/>
        <v>3040</v>
      </c>
      <c r="W34" s="151">
        <f t="shared" si="7"/>
        <v>3455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415</v>
      </c>
      <c r="AB34" s="145">
        <f t="shared" si="12"/>
        <v>15</v>
      </c>
      <c r="AC34" s="145">
        <f t="shared" si="13"/>
        <v>400</v>
      </c>
      <c r="AD34" s="145">
        <f t="shared" si="14"/>
        <v>800</v>
      </c>
      <c r="AE34" s="145">
        <f t="shared" si="15"/>
        <v>3040</v>
      </c>
      <c r="AF34" s="145">
        <f t="shared" si="16"/>
        <v>3455</v>
      </c>
      <c r="AG34" s="154">
        <v>4870</v>
      </c>
      <c r="AH34">
        <f t="shared" si="17"/>
        <v>1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18372</v>
      </c>
      <c r="R35" s="149">
        <v>6344</v>
      </c>
      <c r="S35" s="68">
        <v>12028</v>
      </c>
      <c r="T35" s="68">
        <v>6855</v>
      </c>
      <c r="U35" s="143">
        <v>2.8</v>
      </c>
      <c r="V35" s="145">
        <f t="shared" si="6"/>
        <v>19194</v>
      </c>
      <c r="W35" s="151">
        <f t="shared" si="7"/>
        <v>37566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18372</v>
      </c>
      <c r="AB35" s="145">
        <f t="shared" si="12"/>
        <v>6344</v>
      </c>
      <c r="AC35" s="145">
        <f t="shared" si="13"/>
        <v>12028</v>
      </c>
      <c r="AD35" s="145">
        <f t="shared" si="14"/>
        <v>6855</v>
      </c>
      <c r="AE35" s="145">
        <f t="shared" si="15"/>
        <v>19194</v>
      </c>
      <c r="AF35" s="145">
        <f t="shared" si="16"/>
        <v>37566</v>
      </c>
      <c r="AG35" s="154">
        <v>3200</v>
      </c>
      <c r="AH35">
        <f t="shared" si="17"/>
        <v>12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1127</v>
      </c>
      <c r="R47" s="149">
        <v>0</v>
      </c>
      <c r="S47" s="68">
        <v>1127</v>
      </c>
      <c r="T47" s="68">
        <v>370</v>
      </c>
      <c r="U47" s="143">
        <v>2</v>
      </c>
      <c r="V47" s="145">
        <f t="shared" si="24"/>
        <v>740</v>
      </c>
      <c r="W47" s="151">
        <f t="shared" si="25"/>
        <v>1867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1127</v>
      </c>
      <c r="AB47" s="145">
        <f t="shared" si="30"/>
        <v>0</v>
      </c>
      <c r="AC47" s="145">
        <f t="shared" si="31"/>
        <v>1127</v>
      </c>
      <c r="AD47" s="145">
        <f t="shared" si="32"/>
        <v>370</v>
      </c>
      <c r="AE47" s="145">
        <f t="shared" si="33"/>
        <v>740</v>
      </c>
      <c r="AF47" s="145">
        <f t="shared" si="34"/>
        <v>1867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815</v>
      </c>
      <c r="R50" s="149">
        <v>15</v>
      </c>
      <c r="S50" s="149">
        <v>800</v>
      </c>
      <c r="T50" s="149">
        <v>615</v>
      </c>
      <c r="U50" s="143">
        <v>2.9</v>
      </c>
      <c r="V50" s="145">
        <f t="shared" si="24"/>
        <v>1784</v>
      </c>
      <c r="W50" s="151">
        <f t="shared" si="25"/>
        <v>2599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815</v>
      </c>
      <c r="AB50" s="145">
        <f t="shared" si="30"/>
        <v>15</v>
      </c>
      <c r="AC50" s="145">
        <f t="shared" si="31"/>
        <v>800</v>
      </c>
      <c r="AD50" s="145">
        <f t="shared" si="32"/>
        <v>615</v>
      </c>
      <c r="AE50" s="145">
        <f t="shared" si="33"/>
        <v>1784</v>
      </c>
      <c r="AF50" s="145">
        <f t="shared" si="34"/>
        <v>2599</v>
      </c>
      <c r="AG50" s="154">
        <v>4800</v>
      </c>
      <c r="AH50">
        <f t="shared" si="35"/>
        <v>1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185</v>
      </c>
      <c r="R52" s="149">
        <v>10</v>
      </c>
      <c r="S52" s="149">
        <v>175</v>
      </c>
      <c r="T52" s="149">
        <v>250</v>
      </c>
      <c r="U52" s="143">
        <v>2.6</v>
      </c>
      <c r="V52" s="145">
        <f t="shared" si="24"/>
        <v>650</v>
      </c>
      <c r="W52" s="151">
        <f t="shared" si="25"/>
        <v>835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185</v>
      </c>
      <c r="AB52" s="145">
        <f t="shared" si="30"/>
        <v>10</v>
      </c>
      <c r="AC52" s="145">
        <f t="shared" si="31"/>
        <v>175</v>
      </c>
      <c r="AD52" s="145">
        <f t="shared" si="32"/>
        <v>250</v>
      </c>
      <c r="AE52" s="145">
        <f t="shared" si="33"/>
        <v>650</v>
      </c>
      <c r="AF52" s="145">
        <f t="shared" si="34"/>
        <v>835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1015</v>
      </c>
      <c r="R54" s="149">
        <v>15</v>
      </c>
      <c r="S54" s="149">
        <v>1000</v>
      </c>
      <c r="T54" s="149">
        <v>900</v>
      </c>
      <c r="U54" s="143">
        <v>3</v>
      </c>
      <c r="V54" s="145">
        <f t="shared" si="24"/>
        <v>2700</v>
      </c>
      <c r="W54" s="151">
        <f t="shared" si="25"/>
        <v>3715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1015</v>
      </c>
      <c r="AB54" s="145">
        <f t="shared" si="30"/>
        <v>15</v>
      </c>
      <c r="AC54" s="145">
        <f t="shared" si="31"/>
        <v>1000</v>
      </c>
      <c r="AD54" s="145">
        <f t="shared" si="32"/>
        <v>900</v>
      </c>
      <c r="AE54" s="145">
        <f t="shared" si="33"/>
        <v>2700</v>
      </c>
      <c r="AF54" s="145">
        <f t="shared" si="34"/>
        <v>3715</v>
      </c>
      <c r="AG54" s="154">
        <v>4900</v>
      </c>
      <c r="AH54">
        <f t="shared" si="35"/>
        <v>1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579</v>
      </c>
      <c r="R57" s="149">
        <v>15</v>
      </c>
      <c r="S57" s="149">
        <v>564</v>
      </c>
      <c r="T57" s="149">
        <v>650</v>
      </c>
      <c r="U57" s="143">
        <v>2.5</v>
      </c>
      <c r="V57" s="145">
        <f t="shared" si="24"/>
        <v>1625</v>
      </c>
      <c r="W57" s="151">
        <f t="shared" si="25"/>
        <v>2204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579</v>
      </c>
      <c r="AB57" s="145">
        <f t="shared" si="30"/>
        <v>15</v>
      </c>
      <c r="AC57" s="145">
        <f t="shared" si="31"/>
        <v>564</v>
      </c>
      <c r="AD57" s="145">
        <f t="shared" si="32"/>
        <v>650</v>
      </c>
      <c r="AE57" s="145">
        <f t="shared" si="33"/>
        <v>1625</v>
      </c>
      <c r="AF57" s="145">
        <f t="shared" si="34"/>
        <v>2204</v>
      </c>
      <c r="AG57" s="154">
        <v>3869</v>
      </c>
      <c r="AH57">
        <f t="shared" si="35"/>
        <v>1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4560</v>
      </c>
      <c r="R58" s="149">
        <v>0</v>
      </c>
      <c r="S58" s="149">
        <v>4560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4560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4560</v>
      </c>
      <c r="AB58" s="145">
        <f t="shared" si="30"/>
        <v>0</v>
      </c>
      <c r="AC58" s="145">
        <f t="shared" si="31"/>
        <v>4560</v>
      </c>
      <c r="AD58" s="145">
        <f t="shared" si="32"/>
        <v>0</v>
      </c>
      <c r="AE58" s="145">
        <f t="shared" si="33"/>
        <v>0</v>
      </c>
      <c r="AF58" s="145">
        <f t="shared" si="34"/>
        <v>4560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4000</v>
      </c>
      <c r="R67" s="62">
        <v>4000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4000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4000</v>
      </c>
      <c r="AB67" s="41">
        <f t="shared" si="30"/>
        <v>4000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4000</v>
      </c>
      <c r="AG67" s="82">
        <v>4670</v>
      </c>
      <c r="AH67">
        <f t="shared" si="35"/>
        <v>1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0</v>
      </c>
      <c r="H69" s="65">
        <f t="shared" si="36"/>
        <v>0</v>
      </c>
      <c r="I69" s="65">
        <f t="shared" si="36"/>
        <v>0</v>
      </c>
      <c r="J69" s="65">
        <f t="shared" si="36"/>
        <v>0</v>
      </c>
      <c r="K69" s="23" t="e">
        <f>ROUND(L69/J69,0)</f>
        <v>#DIV/0!</v>
      </c>
      <c r="L69" s="65">
        <f t="shared" ref="L69:Q69" si="37">SUM(L11:L68)</f>
        <v>0</v>
      </c>
      <c r="M69" s="65">
        <f t="shared" si="37"/>
        <v>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33173</v>
      </c>
      <c r="R69" s="65"/>
      <c r="S69" s="65">
        <f t="shared" ref="S69:AH69" si="38">SUM(S11:S68)</f>
        <v>22489</v>
      </c>
      <c r="T69" s="65">
        <f t="shared" si="38"/>
        <v>13970</v>
      </c>
      <c r="U69" s="23">
        <f t="shared" si="38"/>
        <v>141.89999999999998</v>
      </c>
      <c r="V69" s="65">
        <f t="shared" si="38"/>
        <v>41040</v>
      </c>
      <c r="W69" s="65">
        <f t="shared" si="38"/>
        <v>74213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33173</v>
      </c>
      <c r="AB69" s="65">
        <f t="shared" si="38"/>
        <v>10684</v>
      </c>
      <c r="AC69" s="65">
        <f t="shared" si="38"/>
        <v>22489</v>
      </c>
      <c r="AD69" s="65">
        <f t="shared" si="38"/>
        <v>13970</v>
      </c>
      <c r="AE69" s="65">
        <f t="shared" si="38"/>
        <v>41040</v>
      </c>
      <c r="AF69" s="65">
        <f t="shared" si="38"/>
        <v>74213</v>
      </c>
      <c r="AG69" s="65">
        <f t="shared" si="38"/>
        <v>180151</v>
      </c>
      <c r="AH69">
        <f t="shared" si="38"/>
        <v>20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300023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13507</v>
      </c>
      <c r="R34" s="149">
        <v>13507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13507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13507</v>
      </c>
      <c r="AB34" s="145">
        <f t="shared" si="12"/>
        <v>13507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13507</v>
      </c>
      <c r="AG34" s="154">
        <v>3200</v>
      </c>
      <c r="AH34">
        <f t="shared" si="17"/>
        <v>4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13507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13507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13507</v>
      </c>
      <c r="AB68" s="65">
        <f t="shared" si="38"/>
        <v>13507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13507</v>
      </c>
      <c r="AG68" s="65">
        <f t="shared" si="38"/>
        <v>180151</v>
      </c>
      <c r="AH68">
        <f t="shared" si="38"/>
        <v>4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271</v>
      </c>
      <c r="R10" s="149">
        <v>0</v>
      </c>
      <c r="S10" s="149">
        <v>271</v>
      </c>
      <c r="T10" s="149">
        <v>25</v>
      </c>
      <c r="U10" s="11">
        <v>3.8</v>
      </c>
      <c r="V10" s="142">
        <f t="shared" ref="V10:V41" si="6">ROUND(T10*U10,0)</f>
        <v>95</v>
      </c>
      <c r="W10" s="43">
        <f t="shared" ref="W10:W41" si="7">P10+Q10+V10</f>
        <v>366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271</v>
      </c>
      <c r="AB10" s="142">
        <f t="shared" ref="AB10:AB41" si="12">H10+R10</f>
        <v>0</v>
      </c>
      <c r="AC10" s="142">
        <f t="shared" ref="AC10:AC41" si="13">I10+S10</f>
        <v>271</v>
      </c>
      <c r="AD10" s="142">
        <f t="shared" ref="AD10:AD41" si="14">J10+T10</f>
        <v>25</v>
      </c>
      <c r="AE10" s="142">
        <f t="shared" ref="AE10:AE41" si="15">L10+V10</f>
        <v>95</v>
      </c>
      <c r="AF10" s="142">
        <f t="shared" ref="AF10:AF41" si="16">M10+W10</f>
        <v>366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978</v>
      </c>
      <c r="R11" s="149">
        <v>0</v>
      </c>
      <c r="S11" s="149">
        <v>978</v>
      </c>
      <c r="T11" s="149">
        <v>775</v>
      </c>
      <c r="U11" s="143">
        <v>2.6</v>
      </c>
      <c r="V11" s="145">
        <f t="shared" si="6"/>
        <v>2015</v>
      </c>
      <c r="W11" s="151">
        <f t="shared" si="7"/>
        <v>2993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978</v>
      </c>
      <c r="AB11" s="145">
        <f t="shared" si="12"/>
        <v>0</v>
      </c>
      <c r="AC11" s="145">
        <f t="shared" si="13"/>
        <v>978</v>
      </c>
      <c r="AD11" s="145">
        <f t="shared" si="14"/>
        <v>775</v>
      </c>
      <c r="AE11" s="145">
        <f t="shared" si="15"/>
        <v>2015</v>
      </c>
      <c r="AF11" s="145">
        <f t="shared" si="16"/>
        <v>2993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1000</v>
      </c>
      <c r="R13" s="149">
        <v>0</v>
      </c>
      <c r="S13" s="149">
        <v>1000</v>
      </c>
      <c r="T13" s="149">
        <v>650</v>
      </c>
      <c r="U13" s="143">
        <v>2.2000000000000002</v>
      </c>
      <c r="V13" s="145">
        <f t="shared" si="6"/>
        <v>1430</v>
      </c>
      <c r="W13" s="151">
        <f t="shared" si="7"/>
        <v>2430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1000</v>
      </c>
      <c r="AB13" s="145">
        <f t="shared" si="12"/>
        <v>0</v>
      </c>
      <c r="AC13" s="145">
        <f t="shared" si="13"/>
        <v>1000</v>
      </c>
      <c r="AD13" s="145">
        <f t="shared" si="14"/>
        <v>650</v>
      </c>
      <c r="AE13" s="145">
        <f t="shared" si="15"/>
        <v>1430</v>
      </c>
      <c r="AF13" s="145">
        <f t="shared" si="16"/>
        <v>2430</v>
      </c>
      <c r="AG13" s="154">
        <v>4313</v>
      </c>
      <c r="AH13">
        <f t="shared" si="17"/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550</v>
      </c>
      <c r="R14" s="149">
        <v>0</v>
      </c>
      <c r="S14" s="149">
        <v>550</v>
      </c>
      <c r="T14" s="149">
        <v>1045</v>
      </c>
      <c r="U14" s="143">
        <v>2.1</v>
      </c>
      <c r="V14" s="145">
        <f t="shared" si="6"/>
        <v>2195</v>
      </c>
      <c r="W14" s="151">
        <f t="shared" si="7"/>
        <v>2745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550</v>
      </c>
      <c r="AB14" s="145">
        <f t="shared" si="12"/>
        <v>0</v>
      </c>
      <c r="AC14" s="145">
        <f t="shared" si="13"/>
        <v>550</v>
      </c>
      <c r="AD14" s="145">
        <f t="shared" si="14"/>
        <v>1045</v>
      </c>
      <c r="AE14" s="145">
        <f t="shared" si="15"/>
        <v>2195</v>
      </c>
      <c r="AF14" s="145">
        <f t="shared" si="16"/>
        <v>2745</v>
      </c>
      <c r="AG14" s="154">
        <v>3779</v>
      </c>
      <c r="AH14">
        <f t="shared" si="17"/>
        <v>1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5</v>
      </c>
      <c r="U24" s="143">
        <v>3.1</v>
      </c>
      <c r="V24" s="145">
        <f t="shared" si="6"/>
        <v>16</v>
      </c>
      <c r="W24" s="151">
        <f t="shared" si="7"/>
        <v>16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5</v>
      </c>
      <c r="AE24" s="145">
        <f t="shared" si="15"/>
        <v>16</v>
      </c>
      <c r="AF24" s="145">
        <f t="shared" si="16"/>
        <v>16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405</v>
      </c>
      <c r="R26" s="149">
        <v>0</v>
      </c>
      <c r="S26" s="149">
        <v>405</v>
      </c>
      <c r="T26" s="149">
        <v>1045</v>
      </c>
      <c r="U26" s="143">
        <v>2.9</v>
      </c>
      <c r="V26" s="145">
        <f t="shared" si="6"/>
        <v>3031</v>
      </c>
      <c r="W26" s="151">
        <f t="shared" si="7"/>
        <v>3436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405</v>
      </c>
      <c r="AB26" s="145">
        <f t="shared" si="12"/>
        <v>0</v>
      </c>
      <c r="AC26" s="145">
        <f t="shared" si="13"/>
        <v>405</v>
      </c>
      <c r="AD26" s="145">
        <f t="shared" si="14"/>
        <v>1045</v>
      </c>
      <c r="AE26" s="145">
        <f t="shared" si="15"/>
        <v>3031</v>
      </c>
      <c r="AF26" s="145">
        <f t="shared" si="16"/>
        <v>3436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515</v>
      </c>
      <c r="R28" s="149">
        <v>0</v>
      </c>
      <c r="S28" s="149">
        <v>515</v>
      </c>
      <c r="T28" s="149">
        <v>275</v>
      </c>
      <c r="U28" s="143">
        <v>2</v>
      </c>
      <c r="V28" s="145">
        <f t="shared" si="6"/>
        <v>550</v>
      </c>
      <c r="W28" s="151">
        <f t="shared" si="7"/>
        <v>1065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515</v>
      </c>
      <c r="AB28" s="145">
        <f t="shared" si="12"/>
        <v>0</v>
      </c>
      <c r="AC28" s="145">
        <f t="shared" si="13"/>
        <v>515</v>
      </c>
      <c r="AD28" s="145">
        <f t="shared" si="14"/>
        <v>275</v>
      </c>
      <c r="AE28" s="145">
        <f t="shared" si="15"/>
        <v>550</v>
      </c>
      <c r="AF28" s="145">
        <f t="shared" si="16"/>
        <v>1065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5</v>
      </c>
      <c r="U31" s="16">
        <v>4.0999999999999996</v>
      </c>
      <c r="V31" s="145">
        <f t="shared" si="6"/>
        <v>21</v>
      </c>
      <c r="W31" s="151">
        <f t="shared" si="7"/>
        <v>21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5</v>
      </c>
      <c r="AE31" s="145">
        <f t="shared" si="15"/>
        <v>21</v>
      </c>
      <c r="AF31" s="145">
        <f t="shared" si="16"/>
        <v>21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170</v>
      </c>
      <c r="R33" s="149">
        <v>0</v>
      </c>
      <c r="S33" s="149">
        <v>170</v>
      </c>
      <c r="T33" s="149">
        <v>700</v>
      </c>
      <c r="U33" s="16">
        <v>3.8</v>
      </c>
      <c r="V33" s="145">
        <f t="shared" si="6"/>
        <v>2660</v>
      </c>
      <c r="W33" s="151">
        <f t="shared" si="7"/>
        <v>2830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170</v>
      </c>
      <c r="AB33" s="145">
        <f t="shared" si="12"/>
        <v>0</v>
      </c>
      <c r="AC33" s="145">
        <f t="shared" si="13"/>
        <v>170</v>
      </c>
      <c r="AD33" s="145">
        <f t="shared" si="14"/>
        <v>700</v>
      </c>
      <c r="AE33" s="145">
        <f t="shared" si="15"/>
        <v>2660</v>
      </c>
      <c r="AF33" s="145">
        <f t="shared" si="16"/>
        <v>2830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130</v>
      </c>
      <c r="R49" s="149">
        <v>0</v>
      </c>
      <c r="S49" s="149">
        <v>130</v>
      </c>
      <c r="T49" s="149">
        <v>1345</v>
      </c>
      <c r="U49" s="143">
        <v>2.9</v>
      </c>
      <c r="V49" s="145">
        <f t="shared" si="24"/>
        <v>3901</v>
      </c>
      <c r="W49" s="151">
        <f t="shared" si="25"/>
        <v>4031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130</v>
      </c>
      <c r="AB49" s="145">
        <f t="shared" si="30"/>
        <v>0</v>
      </c>
      <c r="AC49" s="145">
        <f t="shared" si="31"/>
        <v>130</v>
      </c>
      <c r="AD49" s="145">
        <f t="shared" si="32"/>
        <v>1345</v>
      </c>
      <c r="AE49" s="145">
        <f t="shared" si="33"/>
        <v>3901</v>
      </c>
      <c r="AF49" s="145">
        <f t="shared" si="34"/>
        <v>4031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306</v>
      </c>
      <c r="R51" s="149">
        <v>0</v>
      </c>
      <c r="S51" s="149">
        <v>306</v>
      </c>
      <c r="T51" s="149">
        <v>280</v>
      </c>
      <c r="U51" s="143">
        <v>2.6</v>
      </c>
      <c r="V51" s="145">
        <f t="shared" si="24"/>
        <v>728</v>
      </c>
      <c r="W51" s="151">
        <f t="shared" si="25"/>
        <v>1034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306</v>
      </c>
      <c r="AB51" s="145">
        <f t="shared" si="30"/>
        <v>0</v>
      </c>
      <c r="AC51" s="145">
        <f t="shared" si="31"/>
        <v>306</v>
      </c>
      <c r="AD51" s="145">
        <f t="shared" si="32"/>
        <v>280</v>
      </c>
      <c r="AE51" s="145">
        <f t="shared" si="33"/>
        <v>728</v>
      </c>
      <c r="AF51" s="145">
        <f t="shared" si="34"/>
        <v>1034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5</v>
      </c>
      <c r="U53" s="143">
        <v>3</v>
      </c>
      <c r="V53" s="145">
        <f t="shared" si="24"/>
        <v>15</v>
      </c>
      <c r="W53" s="151">
        <f t="shared" si="25"/>
        <v>15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5</v>
      </c>
      <c r="AE53" s="145">
        <f t="shared" si="33"/>
        <v>15</v>
      </c>
      <c r="AF53" s="145">
        <f t="shared" si="34"/>
        <v>15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693</v>
      </c>
      <c r="R56" s="149">
        <v>0</v>
      </c>
      <c r="S56" s="149">
        <v>693</v>
      </c>
      <c r="T56" s="149">
        <v>345</v>
      </c>
      <c r="U56" s="143">
        <v>2.5</v>
      </c>
      <c r="V56" s="145">
        <f t="shared" si="24"/>
        <v>863</v>
      </c>
      <c r="W56" s="151">
        <f t="shared" si="25"/>
        <v>1556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693</v>
      </c>
      <c r="AB56" s="145">
        <f t="shared" si="30"/>
        <v>0</v>
      </c>
      <c r="AC56" s="145">
        <f t="shared" si="31"/>
        <v>693</v>
      </c>
      <c r="AD56" s="145">
        <f t="shared" si="32"/>
        <v>345</v>
      </c>
      <c r="AE56" s="145">
        <f t="shared" si="33"/>
        <v>863</v>
      </c>
      <c r="AF56" s="145">
        <f t="shared" si="34"/>
        <v>1556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5018</v>
      </c>
      <c r="R68" s="65"/>
      <c r="S68" s="65">
        <f t="shared" ref="S68:AH68" si="38">SUM(S10:S67)</f>
        <v>5018</v>
      </c>
      <c r="T68" s="65">
        <f t="shared" si="38"/>
        <v>6500</v>
      </c>
      <c r="U68" s="23">
        <f t="shared" si="38"/>
        <v>141.89999999999998</v>
      </c>
      <c r="V68" s="65">
        <f t="shared" si="38"/>
        <v>17520</v>
      </c>
      <c r="W68" s="65">
        <f t="shared" si="38"/>
        <v>22538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5018</v>
      </c>
      <c r="AB68" s="65">
        <f t="shared" si="38"/>
        <v>0</v>
      </c>
      <c r="AC68" s="65">
        <f t="shared" si="38"/>
        <v>5018</v>
      </c>
      <c r="AD68" s="65">
        <f t="shared" si="38"/>
        <v>6500</v>
      </c>
      <c r="AE68" s="65">
        <f t="shared" si="38"/>
        <v>17520</v>
      </c>
      <c r="AF68" s="65">
        <f t="shared" si="38"/>
        <v>22538</v>
      </c>
      <c r="AG68" s="65">
        <f t="shared" si="38"/>
        <v>180151</v>
      </c>
      <c r="AH68">
        <f t="shared" si="38"/>
        <v>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2025-09-01T10:28:52Z</dcterms:modified>
</cp:coreProperties>
</file>