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6" i="90"/>
  <c r="D20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<sst xmlns="http://schemas.openxmlformats.org/spreadsheetml/2006/main" count="2377" uniqueCount="664">
  <si>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</si>
  <si>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</si>
  <si>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</si>
  <si>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</si>
  <si>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</si>
  <si>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</si>
  <si>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</si>
  <si>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</si>
  <si>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</si>
  <si>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</si>
  <si>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</si>
  <si>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</si>
  <si>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</si>
  <si>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</si>
  <si>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</si>
  <si>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</si>
  <si>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</si>
  <si>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</si>
  <si>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</si>
  <si>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</si>
  <si>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</si>
  <si>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</si>
  <si>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</si>
  <si>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</si>
  <si>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</si>
  <si>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</si>
  <si>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</si>
  <si>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</si>
  <si>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</si>
  <si>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</si>
  <si>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</si>
  <si>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</si>
  <si>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</si>
  <si>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</si>
  <si>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</si>
  <si>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</si>
  <si>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</si>
  <si>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</si>
  <si>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</si>
  <si>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</si>
  <si>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</si>
  <si>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</si>
  <si>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</si>
  <si>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</si>
  <si>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</si>
  <si>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</si>
  <si>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</si>
  <si>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</si>
  <si>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</si>
  <si>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</si>
  <si>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</si>
  <si>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</si>
  <si>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</si>
  <si>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</si>
  <si>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</si>
  <si>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</si>
  <si>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</si>
  <si>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</si>
  <si>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</si>
  <si>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</si>
  <si>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</si>
  <si>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</si>
  <si>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</si>
  <si>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</si>
  <si>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</si>
  <si>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</si>
  <si>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</si>
  <si>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</si>
  <si>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</si>
  <si>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</si>
  <si>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</si>
  <si>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</si>
  <si>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</si>
  <si>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</si>
  <si>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</si>
  <si>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</si>
  <si>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</si>
  <si>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</si>
  <si>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</si>
  <si>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</si>
  <si>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</si>
  <si>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 8"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</si>
  <si>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</si>
  <si>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</si>
  <si>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</si>
  <si>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</si>
  <si>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</si>
  <si>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</si>
  <si>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</si>
  <si>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</si>
  <si>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</si>
  <si>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</si>
  <si>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</si>
  <si>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</si>
  <si>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</si>
  <si>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</si>
  <si>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</si>
  <si>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</si>
  <si>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</si>
  <si>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</si>
  <si>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</si>
  <si>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</si>
  <si>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</si>
  <si>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</si>
  <si>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</si>
  <si>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</si>
  <si>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</si>
  <si>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</si>
  <si>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</si>
  <si>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</si>
  <si>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</si>
  <si>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</si>
  <si>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</si>
  <si>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</si>
  <si>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</si>
  <si>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</si>
  <si>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</si>
  <si>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</si>
  <si>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</si>
  <si>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</si>
  <si>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</si>
  <si>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</si>
  <si>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</si>
  <si>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</si>
  <si>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</si>
  <si>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</si>
  <si>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</si>
  <si>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</si>
  <si>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</si>
  <si>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</si>
  <si>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</si>
  <si>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</si>
  <si>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</si>
  <si>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</si>
  <si>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</si>
  <si>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</si>
  <si>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</si>
  <si>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</si>
  <si>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</si>
  <si>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</si>
  <si>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</si>
  <si>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</si>
  <si>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</si>
  <si>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</si>
  <si>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</si>
  <si>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</si>
  <si>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</si>
  <si>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</si>
  <si>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</si>
  <si>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</si>
  <si>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</si>
  <si>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</si>
  <si>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</si>
  <si>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</si>
  <si>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</si>
  <si>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</si>
  <si>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</si>
  <si>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</si>
  <si>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</si>
  <si>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</si>
  <si>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</si>
  <si>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</si>
  <si>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</si>
  <si>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</si>
  <si>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</si>
  <si>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</si>
  <si>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</si>
  <si>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</si>
  <si>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</si>
  <si>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</si>
  <si>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</si>
  <si>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</si>
  <si>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</si>
  <si>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</si>
  <si>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</si>
  <si>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</si>
  <si>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</si>
  <si>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</si>
  <si>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</si>
  <si>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</si>
  <si>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</si>
  <si>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</si>
  <si>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</si>
  <si>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</si>
  <si>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</si>
  <si>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</si>
  <si>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</si>
  <si>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</si>
  <si>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</si>
  <si>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</si>
  <si>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</si>
  <si>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</si>
  <si>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</si>
  <si>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</si>
  <si>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</si>
  <si>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</si>
  <si>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</si>
  <si>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</si>
  <si>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</si>
  <si>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</si>
  <si>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</si>
  <si>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</si>
  <si>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</si>
  <si>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</si>
  <si>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</si>
  <si>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</si>
  <si>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</si>
  <si>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</si>
  <si>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</si>
  <si>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</si>
  <si>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</si>
  <si>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</si>
  <si>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</si>
  <si>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</si>
  <si>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</si>
  <si>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</si>
  <si>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</si>
  <si>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</si>
  <si>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</si>
  <si>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</si>
  <si>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</si>
  <si>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</si>
  <si>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</si>
  <si>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</si>
  <si>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</si>
  <si>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</si>
  <si>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</si>
  <si>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</si>
  <si>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</si>
  <si>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</si>
  <si>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</si>
  <si>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</si>
  <si>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</si>
  <si>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</si>
  <si>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</si>
  <si>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</si>
  <si>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</si>
  <si>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</si>
  <si>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</si>
  <si>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</si>
  <si>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</si>
  <si>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</si>
  <si>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</si>
  <si>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</si>
  <si>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</si>
  <si>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</si>
  <si>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</si>
  <si>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</si>
  <si>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</si>
  <si>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</si>
  <si>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</si>
  <si>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</si>
  <si>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</si>
  <si>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</si>
  <si>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</si>
  <si>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</si>
  <si>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</si>
  <si>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</si>
  <si>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</si>
  <si>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</si>
  <si>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</si>
  <si>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</si>
  <si>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</si>
  <si>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</si>
  <si>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</si>
  <si>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</si>
  <si>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</si>
  <si>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</si>
  <si>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</si>
  <si>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</si>
  <si>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</si>
  <si>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</si>
  <si>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</si>
  <si>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</si>
  <si>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</si>
  <si>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</si>
  <si>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</si>
  <si>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</si>
  <si>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</si>
  <si>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</si>
  <si>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</si>
  <si>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</si>
  <si>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</si>
  <si>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</si>
  <si>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</si>
  <si>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</si>
  <si>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</si>
  <si>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</si>
  <si>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</si>
  <si>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</si>
  <si>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</si>
  <si>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</si>
  <si>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</si>
  <si>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</si>
  <si>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</si>
  <si>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</si>
  <si>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</si>
  <si>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</si>
  <si>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</si>
  <si>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</si>
  <si>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</si>
  <si>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</si>
  <si>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</si>
  <si>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</si>
  <si>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</si>
  <si>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</si>
  <si>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</si>
  <si>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</si>
  <si>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</si>
  <si>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</si>
  <si>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</si>
  <si>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</si>
  <si>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</si>
  <si>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</si>
  <si>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</si>
  <si>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</si>
  <si>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</si>
  <si>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</si>
  <si>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</si>
  <si>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</si>
  <si>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</si>
  <si>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</si>
  <si>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</si>
  <si>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</si>
  <si>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</si>
  <si>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</si>
  <si>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</si>
  <si>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</si>
  <si>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</si>
  <si>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</si>
  <si>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</si>
  <si>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</si>
  <si>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</si>
  <si>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</si>
  <si>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</si>
  <si>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</si>
  <si>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</si>
  <si>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</si>
  <si>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</si>
  <si>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</si>
  <si>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</si>
  <si>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</si>
  <si>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</si>
  <si>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</si>
  <si>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</si>
  <si>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</si>
  <si>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</si>
  <si>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</si>
  <si>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</si>
  <si>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</si>
  <si>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</si>
  <si>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</si>
  <si>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</si>
  <si>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</si>
  <si>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</si>
  <si>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</si>
  <si>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</si>
  <si>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</si>
  <si>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</si>
  <si>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</si>
  <si>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</si>
  <si>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</si>
  <si>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</si>
  <si>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</si>
  <si>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</si>
  <si>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</si>
  <si>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</si>
  <si>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</si>
  <si>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</si>
  <si>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</si>
  <si>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</si>
  <si>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</si>
  <si>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</si>
  <si>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</si>
  <si>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</si>
  <si>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</si>
  <si>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</si>
  <si>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</si>
  <si>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</si>
  <si>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</si>
  <si>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</si>
  <si>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</si>
  <si>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</si>
  <si>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</si>
  <si>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</si>
  <si>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</si>
  <si>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</si>
  <si>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</si>
  <si>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</si>
  <si>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</si>
  <si>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</si>
  <si>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</si>
  <si>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</si>
  <si>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</si>
  <si>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</si>
  <si>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</si>
  <si>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</si>
  <si>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</si>
  <si>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</si>
  <si>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</si>
  <si>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</si>
  <si>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</si>
  <si>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</si>
  <si>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</si>
  <si>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</si>
  <si>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</si>
  <si>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</si>
  <si>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</si>
  <si>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</si>
  <si>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</si>
  <si>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</si>
  <si>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</si>
  <si>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</si>
  <si>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</si>
  <si>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</si>
  <si>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</si>
  <si>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</si>
  <si>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</si>
  <si>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</si>
  <si>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</si>
  <si>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</si>
  <si>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</si>
  <si>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</si>
  <si>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</si>
  <si>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</si>
  <si>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</si>
  <si>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</si>
  <si>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</si>
  <si>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</si>
  <si>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</si>
  <si>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</si>
  <si>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</si>
  <si>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</si>
  <si>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</si>
  <si>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</si>
  <si>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</si>
  <si>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</si>
  <si>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</si>
  <si>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</si>
  <si>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</si>
  <si>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</si>
  <si>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</si>
  <si>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</si>
  <si>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</si>
  <si>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</si>
  <si>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</si>
  <si>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</si>
  <si>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</si>
  <si>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</si>
  <si>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</si>
  <si>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</si>
  <si>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</si>
  <si>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</si>
  <si>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</si>
  <si>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</si>
  <si>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</si>
  <si>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</si>
  <si>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</si>
  <si>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</si>
  <si>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</si>
  <si>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</si>
  <si>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</si>
  <si>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</si>
  <si>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</si>
  <si>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</si>
  <si>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</si>
  <si>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</si>
  <si>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</si>
  <si>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</si>
  <si>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</si>
  <si>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</si>
  <si>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</si>
  <si>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</si>
  <si>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</si>
  <si>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</si>
  <si>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</si>
  <si>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</si>
  <si>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</si>
  <si>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</si>
  <si>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</si>
  <si>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</si>
  <si>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</si>
  <si>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</si>
  <si>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</si>
  <si>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</si>
  <si>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</si>
  <si>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</si>
  <si>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</si>
  <si>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</si>
  <si>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</si>
  <si>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</si>
  <si>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</si>
  <si>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</si>
  <si>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</si>
  <si>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</si>
  <si>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</si>
  <si>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</si>
  <si>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</si>
  <si>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</si>
  <si>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</si>
  <si>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</si>
  <si>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</si>
  <si>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</si>
  <si>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</si>
  <si>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</si>
  <si>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</si>
  <si>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</si>
  <si>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</si>
  <si>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</si>
  <si>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</si>
  <si>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</si>
  <si>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</si>
  <si>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</si>
  <si>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</si>
  <si>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</si>
  <si>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</si>
  <si>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</si>
  <si>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</si>
  <si>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</si>
  <si>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</si>
  <si>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</si>
  <si>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</si>
  <si>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</si>
  <si>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</si>
  <si>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</si>
  <si>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</si>
  <si>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</si>
  <si>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</si>
  <si>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</si>
  <si>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</si>
  <si>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</si>
  <si>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</si>
  <si>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</si>
  <si>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</si>
  <si>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</si>
  <si>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</si>
  <si>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</si>
  <si>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</si>
  <si>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</si>
  <si>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</si>
  <si>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</si>
  <si>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</si>
  <si>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</si>
  <si>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</si>
  <si>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</si>
  <si>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</si>
  <si>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</si>
  <si>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</si>
  <si>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</si>
  <si>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</si>
  <si>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</si>
  <si>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</si>
  <si>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</si>
  <si>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</si>
  <si>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</si>
  <si>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</si>
  <si>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</si>
  <si>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</si>
  <si>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</si>
  <si>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</si>
  <si>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</si>
  <si>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</si>
  <si>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</si>
  <si>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</si>
  <si>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</si>
  <si>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</si>
  <si>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</si>
  <si>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</si>
  <si>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</si>
  <si>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</si>
  <si>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</si>
  <si>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</si>
  <si>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</si>
  <si>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</si>
  <si>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</si>
  <si>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</si>
  <si>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</si>
  <si>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</si>
  <si>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</si>
  <si>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</si>
  <si>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</si>
  <si>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</si>
  <si>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</si>
  <si>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</si>
  <si>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</si>
  <si>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</si>
  <si>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</si>
  <si>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</si>
  <si>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</si>
  <si>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</si>
  <si>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</si>
  <si>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</si>
  <si>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</si>
  <si>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</si>
  <si>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</si>
  <si>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</si>
  <si>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</si>
  <si>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</si>
  <si>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</si>
  <si>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</si>
  <si>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</si>
  <si>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</si>
  <si>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</si>
  <si>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</si>
  <si>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</si>
  <si>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</si>
  <si>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</si>
  <si>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</si>
  <si>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</si>
  <si>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</si>
  <si>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</si>
  <si>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</si>
  <si>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</si>
  <si>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</si>
  <si>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</si>
  <si>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</si>
  <si>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</si>
  <si>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</si>
  <si>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</si>
  <si>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</si>
  <si>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</si>
  <si>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</si>
  <si>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</si>
  <si>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</si>
  <si>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</si>
  <si>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</si>
  <si>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</si>
  <si>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</si>
  <si>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</si>
  <si>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</si>
  <si>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</si>
  <si>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</si>
  <si>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</si>
  <si>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</si>
  <si>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</si>
  <si>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</si>
  <si>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</si>
  <si>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</si>
  <si>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</si>
  <si>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</si>
  <si>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</si>
  <si>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</si>
  <si>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</si>
  <si>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</si>
  <si>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инфекционным болезням</t>
  </si>
  <si>
    <t>(ДН) Прочие</t>
  </si>
  <si>
    <t>кардиологии</t>
  </si>
  <si>
    <t>(ДН) БСК</t>
  </si>
  <si>
    <t>оториноларингологии (за исключением кохлеарной имплантации)</t>
  </si>
  <si>
    <t>терапии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</si>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</sst>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300021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30028</v>
      </c>
      <c r="H10" s="50">
        <v>17028</v>
      </c>
      <c r="I10" s="50">
        <v>13000</v>
      </c>
      <c r="J10" s="50">
        <v>21435</v>
      </c>
      <c r="K10" s="11">
        <v>3.8</v>
      </c>
      <c r="L10" s="12">
        <f t="shared" ref="L10:L41" si="2">ROUND(J10*K10,0)</f>
        <v>81453</v>
      </c>
      <c r="M10" s="13">
        <f t="shared" ref="M10:M41" si="3">F10+G10+L10</f>
        <v>111481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64</v>
      </c>
      <c r="R10" s="50">
        <v>60</v>
      </c>
      <c r="S10" s="50">
        <v>4</v>
      </c>
      <c r="T10" s="50">
        <v>14</v>
      </c>
      <c r="U10" s="11">
        <v>3.8</v>
      </c>
      <c r="V10" s="12">
        <f t="shared" ref="V10:V41" si="6">ROUND(T10*U10,0)</f>
        <v>53</v>
      </c>
      <c r="W10" s="43">
        <f t="shared" ref="W10:W41" si="7">P10+Q10+V10</f>
        <v>117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30092</v>
      </c>
      <c r="AB10" s="12">
        <f t="shared" ref="AB10:AB41" si="12">H10+R10</f>
        <v>17088</v>
      </c>
      <c r="AC10" s="12">
        <f t="shared" ref="AC10:AC41" si="13">I10+S10</f>
        <v>13004</v>
      </c>
      <c r="AD10" s="12">
        <f t="shared" ref="AD10:AD41" si="14">J10+T10</f>
        <v>21449</v>
      </c>
      <c r="AE10" s="12">
        <f t="shared" ref="AE10:AE41" si="15">L10+V10</f>
        <v>81506</v>
      </c>
      <c r="AF10" s="12">
        <f t="shared" ref="AF10:AF41" si="16">M10+W10</f>
        <v>111598</v>
      </c>
      <c r="AG10" s="78">
        <v>5282</v>
      </c>
      <c r="AH10" s="79">
        <f t="shared" ref="AH10:AH41" si="17">IFERROR(ROUND(AF10/AG10,0),"")</f>
        <v>21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1258</v>
      </c>
      <c r="H11" s="50">
        <v>1</v>
      </c>
      <c r="I11" s="50">
        <v>1257</v>
      </c>
      <c r="J11" s="50">
        <v>454</v>
      </c>
      <c r="K11" s="15">
        <v>2.6</v>
      </c>
      <c r="L11" s="18">
        <f t="shared" si="2"/>
        <v>1180</v>
      </c>
      <c r="M11" s="19">
        <f t="shared" si="3"/>
        <v>2438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1258</v>
      </c>
      <c r="AB11" s="18">
        <f t="shared" si="12"/>
        <v>1</v>
      </c>
      <c r="AC11" s="18">
        <f t="shared" si="13"/>
        <v>1257</v>
      </c>
      <c r="AD11" s="18">
        <f t="shared" si="14"/>
        <v>454</v>
      </c>
      <c r="AE11" s="18">
        <f t="shared" si="15"/>
        <v>1180</v>
      </c>
      <c r="AF11" s="18">
        <f t="shared" si="16"/>
        <v>2438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31474</v>
      </c>
      <c r="H12" s="50">
        <v>18474</v>
      </c>
      <c r="I12" s="50">
        <v>13000</v>
      </c>
      <c r="J12" s="50">
        <v>9335</v>
      </c>
      <c r="K12" s="15">
        <v>2.5</v>
      </c>
      <c r="L12" s="18">
        <f t="shared" si="2"/>
        <v>23338</v>
      </c>
      <c r="M12" s="19">
        <f t="shared" si="3"/>
        <v>54812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31474</v>
      </c>
      <c r="AB12" s="18">
        <f t="shared" si="12"/>
        <v>18474</v>
      </c>
      <c r="AC12" s="18">
        <f t="shared" si="13"/>
        <v>13000</v>
      </c>
      <c r="AD12" s="18">
        <f t="shared" si="14"/>
        <v>9335</v>
      </c>
      <c r="AE12" s="18">
        <f t="shared" si="15"/>
        <v>23338</v>
      </c>
      <c r="AF12" s="18">
        <f t="shared" si="16"/>
        <v>54812</v>
      </c>
      <c r="AG12" s="80">
        <v>4670</v>
      </c>
      <c r="AH12" s="81">
        <f t="shared" si="17"/>
        <v>12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2066</v>
      </c>
      <c r="H13" s="50">
        <v>25</v>
      </c>
      <c r="I13" s="50">
        <v>2041</v>
      </c>
      <c r="J13" s="50">
        <v>566</v>
      </c>
      <c r="K13" s="15">
        <v>2.2000000000000002</v>
      </c>
      <c r="L13" s="18">
        <f t="shared" si="2"/>
        <v>1245</v>
      </c>
      <c r="M13" s="19">
        <f t="shared" si="3"/>
        <v>3311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2066</v>
      </c>
      <c r="AB13" s="18">
        <f t="shared" si="12"/>
        <v>25</v>
      </c>
      <c r="AC13" s="18">
        <f t="shared" si="13"/>
        <v>2041</v>
      </c>
      <c r="AD13" s="18">
        <f t="shared" si="14"/>
        <v>566</v>
      </c>
      <c r="AE13" s="18">
        <f t="shared" si="15"/>
        <v>1245</v>
      </c>
      <c r="AF13" s="18">
        <f t="shared" si="16"/>
        <v>3311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2756</v>
      </c>
      <c r="H16" s="50">
        <v>0</v>
      </c>
      <c r="I16" s="50">
        <v>2756</v>
      </c>
      <c r="J16" s="50">
        <v>94</v>
      </c>
      <c r="K16" s="15">
        <v>2.7</v>
      </c>
      <c r="L16" s="18">
        <f t="shared" si="2"/>
        <v>254</v>
      </c>
      <c r="M16" s="19">
        <f t="shared" si="3"/>
        <v>3010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2756</v>
      </c>
      <c r="AB16" s="18">
        <f t="shared" si="12"/>
        <v>0</v>
      </c>
      <c r="AC16" s="18">
        <f t="shared" si="13"/>
        <v>2756</v>
      </c>
      <c r="AD16" s="18">
        <f t="shared" si="14"/>
        <v>94</v>
      </c>
      <c r="AE16" s="18">
        <f t="shared" si="15"/>
        <v>254</v>
      </c>
      <c r="AF16" s="18">
        <f t="shared" si="16"/>
        <v>3010</v>
      </c>
      <c r="AG16" s="80">
        <v>3008</v>
      </c>
      <c r="AH16" s="81">
        <f t="shared" si="17"/>
        <v>1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2908</v>
      </c>
      <c r="H19" s="50">
        <v>1619</v>
      </c>
      <c r="I19" s="50">
        <v>1289</v>
      </c>
      <c r="J19" s="50">
        <v>477</v>
      </c>
      <c r="K19" s="15">
        <v>2.4</v>
      </c>
      <c r="L19" s="18">
        <f t="shared" si="2"/>
        <v>1145</v>
      </c>
      <c r="M19" s="19">
        <f t="shared" si="3"/>
        <v>4053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2908</v>
      </c>
      <c r="AB19" s="18">
        <f t="shared" si="12"/>
        <v>1619</v>
      </c>
      <c r="AC19" s="18">
        <f t="shared" si="13"/>
        <v>1289</v>
      </c>
      <c r="AD19" s="18">
        <f t="shared" si="14"/>
        <v>477</v>
      </c>
      <c r="AE19" s="18">
        <f t="shared" si="15"/>
        <v>1145</v>
      </c>
      <c r="AF19" s="18">
        <f t="shared" si="16"/>
        <v>4053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7847</v>
      </c>
      <c r="H23" s="50">
        <v>102</v>
      </c>
      <c r="I23" s="50">
        <v>7745</v>
      </c>
      <c r="J23" s="50">
        <v>1269</v>
      </c>
      <c r="K23" s="15">
        <v>3.1</v>
      </c>
      <c r="L23" s="18">
        <f t="shared" si="2"/>
        <v>3934</v>
      </c>
      <c r="M23" s="19">
        <f t="shared" si="3"/>
        <v>11781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7847</v>
      </c>
      <c r="AB23" s="18">
        <f t="shared" si="12"/>
        <v>102</v>
      </c>
      <c r="AC23" s="18">
        <f t="shared" si="13"/>
        <v>7745</v>
      </c>
      <c r="AD23" s="18">
        <f t="shared" si="14"/>
        <v>1269</v>
      </c>
      <c r="AE23" s="18">
        <f t="shared" si="15"/>
        <v>3934</v>
      </c>
      <c r="AF23" s="18">
        <f t="shared" si="16"/>
        <v>11781</v>
      </c>
      <c r="AG23" s="80">
        <v>4470</v>
      </c>
      <c r="AH23" s="81">
        <f t="shared" si="17"/>
        <v>3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685</v>
      </c>
      <c r="H25" s="50">
        <v>5</v>
      </c>
      <c r="I25" s="50">
        <v>680</v>
      </c>
      <c r="J25" s="50">
        <v>150</v>
      </c>
      <c r="K25" s="15">
        <v>2.2000000000000002</v>
      </c>
      <c r="L25" s="18">
        <f t="shared" si="2"/>
        <v>330</v>
      </c>
      <c r="M25" s="19">
        <f t="shared" si="3"/>
        <v>1015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685</v>
      </c>
      <c r="AB25" s="18">
        <f t="shared" si="12"/>
        <v>5</v>
      </c>
      <c r="AC25" s="18">
        <f t="shared" si="13"/>
        <v>680</v>
      </c>
      <c r="AD25" s="18">
        <f t="shared" si="14"/>
        <v>150</v>
      </c>
      <c r="AE25" s="18">
        <f t="shared" si="15"/>
        <v>330</v>
      </c>
      <c r="AF25" s="18">
        <f t="shared" si="16"/>
        <v>1015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4005</v>
      </c>
      <c r="H26" s="50">
        <v>20</v>
      </c>
      <c r="I26" s="50">
        <v>3985</v>
      </c>
      <c r="J26" s="50">
        <v>4097</v>
      </c>
      <c r="K26" s="15">
        <v>2.9</v>
      </c>
      <c r="L26" s="18">
        <f t="shared" si="2"/>
        <v>11881</v>
      </c>
      <c r="M26" s="19">
        <f t="shared" si="3"/>
        <v>15886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4005</v>
      </c>
      <c r="AB26" s="18">
        <f t="shared" si="12"/>
        <v>20</v>
      </c>
      <c r="AC26" s="18">
        <f t="shared" si="13"/>
        <v>3985</v>
      </c>
      <c r="AD26" s="18">
        <f t="shared" si="14"/>
        <v>4097</v>
      </c>
      <c r="AE26" s="18">
        <f t="shared" si="15"/>
        <v>11881</v>
      </c>
      <c r="AF26" s="18">
        <f t="shared" si="16"/>
        <v>15886</v>
      </c>
      <c r="AG26" s="80">
        <v>4600</v>
      </c>
      <c r="AH26" s="81">
        <f t="shared" si="17"/>
        <v>3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3299</v>
      </c>
      <c r="H31" s="50">
        <v>100</v>
      </c>
      <c r="I31" s="50">
        <v>3199</v>
      </c>
      <c r="J31" s="50">
        <v>4852</v>
      </c>
      <c r="K31" s="16">
        <v>4.0999999999999996</v>
      </c>
      <c r="L31" s="18">
        <f t="shared" si="2"/>
        <v>19893</v>
      </c>
      <c r="M31" s="19">
        <f t="shared" si="3"/>
        <v>23192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3299</v>
      </c>
      <c r="AB31" s="18">
        <f t="shared" si="12"/>
        <v>100</v>
      </c>
      <c r="AC31" s="18">
        <f t="shared" si="13"/>
        <v>3199</v>
      </c>
      <c r="AD31" s="18">
        <f t="shared" si="14"/>
        <v>4852</v>
      </c>
      <c r="AE31" s="18">
        <f t="shared" si="15"/>
        <v>19893</v>
      </c>
      <c r="AF31" s="18">
        <f t="shared" si="16"/>
        <v>23192</v>
      </c>
      <c r="AG31" s="80">
        <v>4910</v>
      </c>
      <c r="AH31" s="81">
        <f t="shared" si="17"/>
        <v>5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3089</v>
      </c>
      <c r="H33" s="50">
        <v>500</v>
      </c>
      <c r="I33" s="50">
        <v>2589</v>
      </c>
      <c r="J33" s="50">
        <v>5087</v>
      </c>
      <c r="K33" s="16">
        <v>3.8</v>
      </c>
      <c r="L33" s="18">
        <f t="shared" si="2"/>
        <v>19331</v>
      </c>
      <c r="M33" s="19">
        <f t="shared" si="3"/>
        <v>22420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3089</v>
      </c>
      <c r="AB33" s="18">
        <f t="shared" si="12"/>
        <v>500</v>
      </c>
      <c r="AC33" s="18">
        <f t="shared" si="13"/>
        <v>2589</v>
      </c>
      <c r="AD33" s="18">
        <f t="shared" si="14"/>
        <v>5087</v>
      </c>
      <c r="AE33" s="18">
        <f t="shared" si="15"/>
        <v>19331</v>
      </c>
      <c r="AF33" s="18">
        <f t="shared" si="16"/>
        <v>22420</v>
      </c>
      <c r="AG33" s="80">
        <v>4870</v>
      </c>
      <c r="AH33" s="81">
        <f t="shared" si="17"/>
        <v>5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1885</v>
      </c>
      <c r="H36" s="50">
        <v>40</v>
      </c>
      <c r="I36" s="50">
        <v>1845</v>
      </c>
      <c r="J36" s="50">
        <v>897</v>
      </c>
      <c r="K36" s="15">
        <v>2.2000000000000002</v>
      </c>
      <c r="L36" s="18">
        <f t="shared" si="2"/>
        <v>1973</v>
      </c>
      <c r="M36" s="19">
        <f t="shared" si="3"/>
        <v>3858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1885</v>
      </c>
      <c r="AB36" s="18">
        <f t="shared" si="12"/>
        <v>40</v>
      </c>
      <c r="AC36" s="18">
        <f t="shared" si="13"/>
        <v>1845</v>
      </c>
      <c r="AD36" s="18">
        <f t="shared" si="14"/>
        <v>897</v>
      </c>
      <c r="AE36" s="18">
        <f t="shared" si="15"/>
        <v>1973</v>
      </c>
      <c r="AF36" s="18">
        <f t="shared" si="16"/>
        <v>3858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50278</v>
      </c>
      <c r="H47" s="5">
        <v>26085</v>
      </c>
      <c r="I47" s="5">
        <v>24193</v>
      </c>
      <c r="J47" s="5">
        <v>18969</v>
      </c>
      <c r="K47" s="15">
        <v>2.7</v>
      </c>
      <c r="L47" s="18">
        <f t="shared" si="20"/>
        <v>51216</v>
      </c>
      <c r="M47" s="19">
        <f t="shared" si="21"/>
        <v>101494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50278</v>
      </c>
      <c r="AB47" s="18">
        <f t="shared" si="30"/>
        <v>26085</v>
      </c>
      <c r="AC47" s="18">
        <f t="shared" si="31"/>
        <v>24193</v>
      </c>
      <c r="AD47" s="18">
        <f t="shared" si="32"/>
        <v>18969</v>
      </c>
      <c r="AE47" s="18">
        <f t="shared" si="33"/>
        <v>51216</v>
      </c>
      <c r="AF47" s="18">
        <f t="shared" si="34"/>
        <v>101494</v>
      </c>
      <c r="AG47" s="80">
        <v>4670</v>
      </c>
      <c r="AH47" s="81">
        <f t="shared" si="35"/>
        <v>22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5639</v>
      </c>
      <c r="H49" s="50">
        <v>50</v>
      </c>
      <c r="I49" s="50">
        <v>5589</v>
      </c>
      <c r="J49" s="50">
        <v>4000</v>
      </c>
      <c r="K49" s="15">
        <v>2.9</v>
      </c>
      <c r="L49" s="18">
        <f t="shared" si="20"/>
        <v>11600</v>
      </c>
      <c r="M49" s="19">
        <f t="shared" si="21"/>
        <v>17239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5639</v>
      </c>
      <c r="AB49" s="18">
        <f t="shared" si="30"/>
        <v>50</v>
      </c>
      <c r="AC49" s="18">
        <f t="shared" si="31"/>
        <v>5589</v>
      </c>
      <c r="AD49" s="18">
        <f t="shared" si="32"/>
        <v>4000</v>
      </c>
      <c r="AE49" s="18">
        <f t="shared" si="33"/>
        <v>11600</v>
      </c>
      <c r="AF49" s="18">
        <f t="shared" si="34"/>
        <v>17239</v>
      </c>
      <c r="AG49" s="80">
        <v>4800</v>
      </c>
      <c r="AH49" s="81">
        <f t="shared" si="35"/>
        <v>4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8670</v>
      </c>
      <c r="H50" s="50">
        <v>6115</v>
      </c>
      <c r="I50" s="50">
        <v>2555</v>
      </c>
      <c r="J50" s="50">
        <v>1582</v>
      </c>
      <c r="K50" s="15">
        <v>2.6</v>
      </c>
      <c r="L50" s="18">
        <f t="shared" si="20"/>
        <v>4113</v>
      </c>
      <c r="M50" s="19">
        <f t="shared" si="21"/>
        <v>12783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8670</v>
      </c>
      <c r="AB50" s="18">
        <f t="shared" si="30"/>
        <v>6115</v>
      </c>
      <c r="AC50" s="18">
        <f t="shared" si="31"/>
        <v>2555</v>
      </c>
      <c r="AD50" s="18">
        <f t="shared" si="32"/>
        <v>1582</v>
      </c>
      <c r="AE50" s="18">
        <f t="shared" si="33"/>
        <v>4113</v>
      </c>
      <c r="AF50" s="18">
        <f t="shared" si="34"/>
        <v>12783</v>
      </c>
      <c r="AG50" s="80">
        <v>4211</v>
      </c>
      <c r="AH50" s="81">
        <f t="shared" si="35"/>
        <v>3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1650</v>
      </c>
      <c r="H52" s="50">
        <v>50</v>
      </c>
      <c r="I52" s="50">
        <v>1600</v>
      </c>
      <c r="J52" s="50">
        <v>6159</v>
      </c>
      <c r="K52" s="15">
        <v>3</v>
      </c>
      <c r="L52" s="18">
        <f t="shared" si="20"/>
        <v>18477</v>
      </c>
      <c r="M52" s="19">
        <f t="shared" si="21"/>
        <v>20127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1650</v>
      </c>
      <c r="AB52" s="18">
        <f t="shared" si="30"/>
        <v>50</v>
      </c>
      <c r="AC52" s="18">
        <f t="shared" si="31"/>
        <v>1600</v>
      </c>
      <c r="AD52" s="18">
        <f t="shared" si="32"/>
        <v>6159</v>
      </c>
      <c r="AE52" s="18">
        <f t="shared" si="33"/>
        <v>18477</v>
      </c>
      <c r="AF52" s="18">
        <f t="shared" si="34"/>
        <v>20127</v>
      </c>
      <c r="AG52" s="80">
        <v>4900</v>
      </c>
      <c r="AH52" s="81">
        <f t="shared" si="35"/>
        <v>4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3332</v>
      </c>
      <c r="H55" s="50">
        <v>20</v>
      </c>
      <c r="I55" s="50">
        <v>3312</v>
      </c>
      <c r="J55" s="50">
        <v>4521</v>
      </c>
      <c r="K55" s="15">
        <v>2.5</v>
      </c>
      <c r="L55" s="18">
        <f t="shared" si="20"/>
        <v>11303</v>
      </c>
      <c r="M55" s="19">
        <f t="shared" si="21"/>
        <v>14635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3332</v>
      </c>
      <c r="AB55" s="18">
        <f t="shared" si="30"/>
        <v>20</v>
      </c>
      <c r="AC55" s="18">
        <f t="shared" si="31"/>
        <v>3312</v>
      </c>
      <c r="AD55" s="18">
        <f t="shared" si="32"/>
        <v>4521</v>
      </c>
      <c r="AE55" s="18">
        <f t="shared" si="33"/>
        <v>11303</v>
      </c>
      <c r="AF55" s="18">
        <f t="shared" si="34"/>
        <v>14635</v>
      </c>
      <c r="AG55" s="80">
        <v>3869</v>
      </c>
      <c r="AH55" s="81">
        <f t="shared" si="35"/>
        <v>4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27841</v>
      </c>
      <c r="H57" s="148">
        <v>0</v>
      </c>
      <c r="I57" s="148">
        <v>27841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27841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27841</v>
      </c>
      <c r="AB57" s="145">
        <f t="shared" si="30"/>
        <v>0</v>
      </c>
      <c r="AC57" s="145">
        <f t="shared" si="31"/>
        <v>27841</v>
      </c>
      <c r="AD57" s="145">
        <f t="shared" si="32"/>
        <v>0</v>
      </c>
      <c r="AE57" s="145">
        <f t="shared" si="33"/>
        <v>0</v>
      </c>
      <c r="AF57" s="145">
        <f t="shared" si="34"/>
        <v>27841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38</v>
      </c>
      <c r="H60" s="148">
        <v>38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38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38</v>
      </c>
      <c r="AB60" s="145">
        <f t="shared" si="30"/>
        <v>38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38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400</v>
      </c>
      <c r="H61" s="148">
        <v>400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400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400</v>
      </c>
      <c r="AB61" s="145">
        <f t="shared" si="30"/>
        <v>400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400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13297</v>
      </c>
      <c r="H63" s="149">
        <v>13297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13297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13297</v>
      </c>
      <c r="AB63" s="145">
        <f t="shared" si="30"/>
        <v>13297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13297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7402</v>
      </c>
      <c r="H64" s="149">
        <v>7402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7402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7402</v>
      </c>
      <c r="AB64" s="145">
        <f t="shared" si="30"/>
        <v>7402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7402</v>
      </c>
      <c r="AG64" s="154">
        <v>4300</v>
      </c>
      <c r="AH64" s="155">
        <f t="shared" si="35"/>
        <v>2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209847</v>
      </c>
      <c r="H68" s="65">
        <f t="shared" si="36"/>
        <v>91371</v>
      </c>
      <c r="I68" s="65">
        <f t="shared" si="36"/>
        <v>118476</v>
      </c>
      <c r="J68" s="65">
        <f t="shared" si="36"/>
        <v>83944</v>
      </c>
      <c r="K68" s="23">
        <f>ROUND(L68/J68,0)</f>
        <v>3</v>
      </c>
      <c r="L68" s="65">
        <f t="shared" ref="L68:Q68" si="37">SUM(L10:L67)</f>
        <v>262666</v>
      </c>
      <c r="M68" s="65">
        <f t="shared" si="37"/>
        <v>472513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64</v>
      </c>
      <c r="R68" s="65">
        <f t="shared" ref="R68" si="38">SUM(R10:R67)</f>
        <v>60</v>
      </c>
      <c r="S68" s="65">
        <f t="shared" ref="S68:AH68" si="39">SUM(S10:S67)</f>
        <v>4</v>
      </c>
      <c r="T68" s="65">
        <f t="shared" si="39"/>
        <v>14</v>
      </c>
      <c r="U68" s="23">
        <f t="shared" si="39"/>
        <v>141.89999999999998</v>
      </c>
      <c r="V68" s="65">
        <f t="shared" si="39"/>
        <v>53</v>
      </c>
      <c r="W68" s="65">
        <f t="shared" si="39"/>
        <v>117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209911</v>
      </c>
      <c r="AB68" s="65">
        <f t="shared" si="39"/>
        <v>91431</v>
      </c>
      <c r="AC68" s="65">
        <f t="shared" si="39"/>
        <v>118480</v>
      </c>
      <c r="AD68" s="65">
        <f t="shared" si="39"/>
        <v>83958</v>
      </c>
      <c r="AE68" s="65">
        <f t="shared" si="39"/>
        <v>262719</v>
      </c>
      <c r="AF68" s="65">
        <f t="shared" si="39"/>
        <v>472630</v>
      </c>
      <c r="AG68" s="65">
        <f t="shared" si="39"/>
        <v>180151</v>
      </c>
      <c r="AH68" s="65">
        <f t="shared" si="39"/>
        <v>93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300021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300021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1405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3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2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1754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7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267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130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218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276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2772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1940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30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8804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6834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1970</v>
      </c>
    </row>
    <row r="257" spans="4:5">
      <c r="D257" s="172" t="s">
        <v>159</v>
      </c>
      <c r="E257" s="139">
        <f>SUM(E247:E256)</f>
        <v>8804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0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300021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28</v>
      </c>
      <c r="C12" s="139" t="s">
        <v>644</v>
      </c>
      <c r="D12" s="139" t="s">
        <v>645</v>
      </c>
      <c r="E12" s="139">
        <v>57</v>
      </c>
    </row>
    <row r="13" spans="1:10">
      <c r="A13" s="139">
        <v>2</v>
      </c>
      <c r="B13" s="139">
        <v>29</v>
      </c>
      <c r="C13" s="139" t="s">
        <v>646</v>
      </c>
      <c r="D13" s="139" t="s">
        <v>647</v>
      </c>
      <c r="E13" s="139">
        <v>665</v>
      </c>
    </row>
    <row r="14" spans="1:10">
      <c r="A14" s="139">
        <v>3</v>
      </c>
      <c r="B14" s="139">
        <v>29</v>
      </c>
      <c r="C14" s="139" t="s">
        <v>646</v>
      </c>
      <c r="D14" s="139" t="s">
        <v>645</v>
      </c>
      <c r="E14" s="139">
        <v>570</v>
      </c>
    </row>
    <row r="15" spans="1:10">
      <c r="A15" s="139">
        <v>4</v>
      </c>
      <c r="B15" s="139">
        <v>162</v>
      </c>
      <c r="C15" s="139" t="s">
        <v>648</v>
      </c>
      <c r="D15" s="139" t="s">
        <v>645</v>
      </c>
      <c r="E15" s="139">
        <v>285</v>
      </c>
    </row>
    <row r="16" spans="1:10">
      <c r="A16" s="139">
        <v>5</v>
      </c>
      <c r="B16" s="139">
        <v>97</v>
      </c>
      <c r="C16" s="139" t="s">
        <v>649</v>
      </c>
      <c r="D16" s="139" t="s">
        <v>647</v>
      </c>
      <c r="E16" s="139">
        <v>8548</v>
      </c>
    </row>
    <row r="17" spans="1:5">
      <c r="A17" s="139">
        <v>6</v>
      </c>
      <c r="B17" s="139">
        <v>97</v>
      </c>
      <c r="C17" s="139" t="s">
        <v>649</v>
      </c>
      <c r="D17" s="139" t="s">
        <v>645</v>
      </c>
      <c r="E17" s="139">
        <v>720</v>
      </c>
    </row>
    <row r="18" spans="1:5">
      <c r="A18" s="139">
        <v>7</v>
      </c>
      <c r="B18" s="139">
        <v>122</v>
      </c>
      <c r="C18" s="139" t="s">
        <v>650</v>
      </c>
      <c r="D18" s="139" t="s">
        <v>651</v>
      </c>
      <c r="E18" s="139">
        <v>4599</v>
      </c>
    </row>
    <row r="19" spans="1:5">
      <c r="A19" s="139">
        <v>8</v>
      </c>
      <c r="B19" s="139">
        <v>122</v>
      </c>
      <c r="C19" s="139" t="s">
        <v>650</v>
      </c>
      <c r="D19" s="139" t="s">
        <v>645</v>
      </c>
      <c r="E19" s="139">
        <v>475</v>
      </c>
    </row>
    <row r="20" spans="1:5">
      <c r="A20" s="139"/>
      <c r="B20" s="139" t="s">
        <v>159</v>
      </c>
      <c r="C20" s="139"/>
      <c r="D20" s="139">
        <f>SUM(D12:D19)</f>
        <v>0</v>
      </c>
      <c r="E20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tabSelected="1" view="pageBreakPreview" zoomScale="60" zoomScaleNormal="100" workbookViewId="0">
      <selection activeCell="B5" sqref="B5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4.5" customHeight="1">
      <c r="D1" s="240" t="s">
        <v>662</v>
      </c>
      <c r="E1" s="240"/>
    </row>
    <row r="2" spans="1:11" ht="64.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82</v>
      </c>
      <c r="B4" s="95" t="s">
        <v>663</v>
      </c>
      <c r="C4" s="117" t="s">
        <v>81</v>
      </c>
      <c r="D4" s="157"/>
      <c r="E4" s="98">
        <v>300021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2904</v>
      </c>
      <c r="C13" s="139" t="s">
        <v>652</v>
      </c>
      <c r="D13" s="139">
        <v>38</v>
      </c>
    </row>
    <row r="14" spans="1:11">
      <c r="A14" s="139">
        <v>2</v>
      </c>
      <c r="B14" s="139">
        <v>2905</v>
      </c>
      <c r="C14" s="139" t="s">
        <v>653</v>
      </c>
      <c r="D14" s="139">
        <v>400</v>
      </c>
    </row>
    <row r="15" spans="1:11">
      <c r="A15" s="139">
        <v>3</v>
      </c>
      <c r="B15" s="139">
        <v>2907</v>
      </c>
      <c r="C15" s="139" t="s">
        <v>654</v>
      </c>
      <c r="D15" s="139">
        <v>13297</v>
      </c>
    </row>
    <row r="16" spans="1:11">
      <c r="A16" s="139"/>
      <c r="B16" s="139" t="s">
        <v>159</v>
      </c>
      <c r="C16" s="139"/>
      <c r="D16" s="139">
        <f>SUM(D13:D15)</f>
        <v>13735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300021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655</v>
      </c>
      <c r="C7" s="139">
        <v>41019</v>
      </c>
    </row>
    <row r="8" spans="1:8">
      <c r="A8" s="139">
        <v>2</v>
      </c>
      <c r="B8" s="139" t="s">
        <v>656</v>
      </c>
      <c r="C8" s="139">
        <v>13417</v>
      </c>
    </row>
    <row r="9" spans="1:8">
      <c r="A9" s="139">
        <v>3</v>
      </c>
      <c r="B9" s="139" t="s">
        <v>657</v>
      </c>
      <c r="C9" s="139">
        <v>0</v>
      </c>
    </row>
    <row r="10" spans="1:8">
      <c r="A10" s="139">
        <v>4</v>
      </c>
      <c r="B10" s="139" t="s">
        <v>658</v>
      </c>
      <c r="C10" s="139">
        <v>0</v>
      </c>
    </row>
    <row r="11" spans="1:8">
      <c r="A11" s="139">
        <v>5</v>
      </c>
      <c r="B11" s="139" t="s">
        <v>659</v>
      </c>
      <c r="C11" s="139">
        <v>4372</v>
      </c>
    </row>
    <row r="12" spans="1:8">
      <c r="A12" s="139">
        <v>6</v>
      </c>
      <c r="B12" s="139" t="s">
        <v>660</v>
      </c>
      <c r="C12" s="139">
        <v>3540</v>
      </c>
    </row>
    <row r="13" spans="1:8">
      <c r="A13" s="139">
        <v>7</v>
      </c>
      <c r="B13" s="139" t="s">
        <v>661</v>
      </c>
      <c r="C13" s="139">
        <v>0</v>
      </c>
    </row>
    <row r="14" spans="1:8">
      <c r="A14" s="139"/>
      <c r="B14" s="139" t="s">
        <v>159</v>
      </c>
      <c r="C14" s="139">
        <f>SUM(C7:C13)</f>
        <v>62348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30028</v>
      </c>
      <c r="H10" s="149">
        <v>17028</v>
      </c>
      <c r="I10" s="149">
        <v>13000</v>
      </c>
      <c r="J10" s="149">
        <v>21435</v>
      </c>
      <c r="K10" s="11">
        <v>3.8</v>
      </c>
      <c r="L10" s="142">
        <f t="shared" ref="L10:L41" si="2">ROUND(J10*K10,0)</f>
        <v>81453</v>
      </c>
      <c r="M10" s="13">
        <f t="shared" ref="M10:M41" si="3">F10+G10+L10</f>
        <v>111481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64</v>
      </c>
      <c r="R10" s="149">
        <v>60</v>
      </c>
      <c r="S10" s="149">
        <v>4</v>
      </c>
      <c r="T10" s="149">
        <v>14</v>
      </c>
      <c r="U10" s="11">
        <v>3.8</v>
      </c>
      <c r="V10" s="142">
        <f t="shared" ref="V10:V41" si="6">ROUND(T10*U10,0)</f>
        <v>53</v>
      </c>
      <c r="W10" s="43">
        <f t="shared" ref="W10:W41" si="7">P10+Q10+V10</f>
        <v>117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30092</v>
      </c>
      <c r="AB10" s="142">
        <f t="shared" ref="AB10:AB41" si="12">H10+R10</f>
        <v>17088</v>
      </c>
      <c r="AC10" s="142">
        <f t="shared" ref="AC10:AC41" si="13">I10+S10</f>
        <v>13004</v>
      </c>
      <c r="AD10" s="142">
        <f t="shared" ref="AD10:AD41" si="14">J10+T10</f>
        <v>21449</v>
      </c>
      <c r="AE10" s="142">
        <f t="shared" ref="AE10:AE41" si="15">L10+V10</f>
        <v>81506</v>
      </c>
      <c r="AF10" s="142">
        <f t="shared" ref="AF10:AF41" si="16">M10+W10</f>
        <v>111598</v>
      </c>
      <c r="AG10" s="78">
        <v>5282</v>
      </c>
      <c r="AH10">
        <f t="shared" ref="AH10:AH41" si="17">IFERROR(ROUND(AF10/AG10,0),"")</f>
        <v>21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1258</v>
      </c>
      <c r="H11" s="149">
        <v>1</v>
      </c>
      <c r="I11" s="149">
        <v>1257</v>
      </c>
      <c r="J11" s="149">
        <v>454</v>
      </c>
      <c r="K11" s="143">
        <v>2.6</v>
      </c>
      <c r="L11" s="145">
        <f t="shared" si="2"/>
        <v>1180</v>
      </c>
      <c r="M11" s="146">
        <f t="shared" si="3"/>
        <v>2438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1258</v>
      </c>
      <c r="AB11" s="145">
        <f t="shared" si="12"/>
        <v>1</v>
      </c>
      <c r="AC11" s="145">
        <f t="shared" si="13"/>
        <v>1257</v>
      </c>
      <c r="AD11" s="145">
        <f t="shared" si="14"/>
        <v>454</v>
      </c>
      <c r="AE11" s="145">
        <f t="shared" si="15"/>
        <v>1180</v>
      </c>
      <c r="AF11" s="145">
        <f t="shared" si="16"/>
        <v>2438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13000</v>
      </c>
      <c r="H12" s="149">
        <v>0</v>
      </c>
      <c r="I12" s="149">
        <v>13000</v>
      </c>
      <c r="J12" s="149">
        <v>9335</v>
      </c>
      <c r="K12" s="143">
        <v>2.5</v>
      </c>
      <c r="L12" s="145">
        <f t="shared" si="2"/>
        <v>23338</v>
      </c>
      <c r="M12" s="146">
        <f t="shared" si="3"/>
        <v>36338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13000</v>
      </c>
      <c r="AB12" s="145">
        <f t="shared" si="12"/>
        <v>0</v>
      </c>
      <c r="AC12" s="145">
        <f t="shared" si="13"/>
        <v>13000</v>
      </c>
      <c r="AD12" s="145">
        <f t="shared" si="14"/>
        <v>9335</v>
      </c>
      <c r="AE12" s="145">
        <f t="shared" si="15"/>
        <v>23338</v>
      </c>
      <c r="AF12" s="145">
        <f t="shared" si="16"/>
        <v>36338</v>
      </c>
      <c r="AG12" s="154">
        <v>4670</v>
      </c>
      <c r="AH12">
        <f t="shared" si="17"/>
        <v>8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2066</v>
      </c>
      <c r="H13" s="149">
        <v>25</v>
      </c>
      <c r="I13" s="149">
        <v>2041</v>
      </c>
      <c r="J13" s="149">
        <v>566</v>
      </c>
      <c r="K13" s="143">
        <v>2.2000000000000002</v>
      </c>
      <c r="L13" s="145">
        <f t="shared" si="2"/>
        <v>1245</v>
      </c>
      <c r="M13" s="146">
        <f t="shared" si="3"/>
        <v>3311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2066</v>
      </c>
      <c r="AB13" s="145">
        <f t="shared" si="12"/>
        <v>25</v>
      </c>
      <c r="AC13" s="145">
        <f t="shared" si="13"/>
        <v>2041</v>
      </c>
      <c r="AD13" s="145">
        <f t="shared" si="14"/>
        <v>566</v>
      </c>
      <c r="AE13" s="145">
        <f t="shared" si="15"/>
        <v>1245</v>
      </c>
      <c r="AF13" s="145">
        <f t="shared" si="16"/>
        <v>3311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2756</v>
      </c>
      <c r="H16" s="149">
        <v>0</v>
      </c>
      <c r="I16" s="149">
        <v>2756</v>
      </c>
      <c r="J16" s="149">
        <v>94</v>
      </c>
      <c r="K16" s="143">
        <v>2.7</v>
      </c>
      <c r="L16" s="145">
        <f t="shared" si="2"/>
        <v>254</v>
      </c>
      <c r="M16" s="146">
        <f t="shared" si="3"/>
        <v>3010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2756</v>
      </c>
      <c r="AB16" s="145">
        <f t="shared" si="12"/>
        <v>0</v>
      </c>
      <c r="AC16" s="145">
        <f t="shared" si="13"/>
        <v>2756</v>
      </c>
      <c r="AD16" s="145">
        <f t="shared" si="14"/>
        <v>94</v>
      </c>
      <c r="AE16" s="145">
        <f t="shared" si="15"/>
        <v>254</v>
      </c>
      <c r="AF16" s="145">
        <f t="shared" si="16"/>
        <v>3010</v>
      </c>
      <c r="AG16" s="154">
        <v>3008</v>
      </c>
      <c r="AH16">
        <f t="shared" si="17"/>
        <v>1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2908</v>
      </c>
      <c r="H19" s="149">
        <v>1619</v>
      </c>
      <c r="I19" s="149">
        <v>1289</v>
      </c>
      <c r="J19" s="149">
        <v>477</v>
      </c>
      <c r="K19" s="143">
        <v>2.4</v>
      </c>
      <c r="L19" s="145">
        <f t="shared" si="2"/>
        <v>1145</v>
      </c>
      <c r="M19" s="146">
        <f t="shared" si="3"/>
        <v>4053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2908</v>
      </c>
      <c r="AB19" s="145">
        <f t="shared" si="12"/>
        <v>1619</v>
      </c>
      <c r="AC19" s="145">
        <f t="shared" si="13"/>
        <v>1289</v>
      </c>
      <c r="AD19" s="145">
        <f t="shared" si="14"/>
        <v>477</v>
      </c>
      <c r="AE19" s="145">
        <f t="shared" si="15"/>
        <v>1145</v>
      </c>
      <c r="AF19" s="145">
        <f t="shared" si="16"/>
        <v>4053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7847</v>
      </c>
      <c r="H23" s="149">
        <v>102</v>
      </c>
      <c r="I23" s="149">
        <v>7745</v>
      </c>
      <c r="J23" s="149">
        <v>1269</v>
      </c>
      <c r="K23" s="143">
        <v>3.1</v>
      </c>
      <c r="L23" s="145">
        <f t="shared" si="2"/>
        <v>3934</v>
      </c>
      <c r="M23" s="146">
        <f t="shared" si="3"/>
        <v>11781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7847</v>
      </c>
      <c r="AB23" s="145">
        <f t="shared" si="12"/>
        <v>102</v>
      </c>
      <c r="AC23" s="145">
        <f t="shared" si="13"/>
        <v>7745</v>
      </c>
      <c r="AD23" s="145">
        <f t="shared" si="14"/>
        <v>1269</v>
      </c>
      <c r="AE23" s="145">
        <f t="shared" si="15"/>
        <v>3934</v>
      </c>
      <c r="AF23" s="145">
        <f t="shared" si="16"/>
        <v>11781</v>
      </c>
      <c r="AG23" s="154">
        <v>4470</v>
      </c>
      <c r="AH23">
        <f t="shared" si="17"/>
        <v>3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685</v>
      </c>
      <c r="H25" s="149">
        <v>5</v>
      </c>
      <c r="I25" s="149">
        <v>680</v>
      </c>
      <c r="J25" s="149">
        <v>150</v>
      </c>
      <c r="K25" s="143">
        <v>2.2000000000000002</v>
      </c>
      <c r="L25" s="145">
        <f t="shared" si="2"/>
        <v>330</v>
      </c>
      <c r="M25" s="146">
        <f t="shared" si="3"/>
        <v>1015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685</v>
      </c>
      <c r="AB25" s="145">
        <f t="shared" si="12"/>
        <v>5</v>
      </c>
      <c r="AC25" s="145">
        <f t="shared" si="13"/>
        <v>680</v>
      </c>
      <c r="AD25" s="145">
        <f t="shared" si="14"/>
        <v>150</v>
      </c>
      <c r="AE25" s="145">
        <f t="shared" si="15"/>
        <v>330</v>
      </c>
      <c r="AF25" s="145">
        <f t="shared" si="16"/>
        <v>1015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4005</v>
      </c>
      <c r="H26" s="149">
        <v>20</v>
      </c>
      <c r="I26" s="149">
        <v>3985</v>
      </c>
      <c r="J26" s="149">
        <v>4097</v>
      </c>
      <c r="K26" s="143">
        <v>2.9</v>
      </c>
      <c r="L26" s="145">
        <f t="shared" si="2"/>
        <v>11881</v>
      </c>
      <c r="M26" s="146">
        <f t="shared" si="3"/>
        <v>15886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4005</v>
      </c>
      <c r="AB26" s="145">
        <f t="shared" si="12"/>
        <v>20</v>
      </c>
      <c r="AC26" s="145">
        <f t="shared" si="13"/>
        <v>3985</v>
      </c>
      <c r="AD26" s="145">
        <f t="shared" si="14"/>
        <v>4097</v>
      </c>
      <c r="AE26" s="145">
        <f t="shared" si="15"/>
        <v>11881</v>
      </c>
      <c r="AF26" s="145">
        <f t="shared" si="16"/>
        <v>15886</v>
      </c>
      <c r="AG26" s="154">
        <v>4600</v>
      </c>
      <c r="AH26">
        <f t="shared" si="17"/>
        <v>3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3299</v>
      </c>
      <c r="H31" s="149">
        <v>100</v>
      </c>
      <c r="I31" s="149">
        <v>3199</v>
      </c>
      <c r="J31" s="149">
        <v>4852</v>
      </c>
      <c r="K31" s="16">
        <v>4.0999999999999996</v>
      </c>
      <c r="L31" s="145">
        <f t="shared" si="2"/>
        <v>19893</v>
      </c>
      <c r="M31" s="146">
        <f t="shared" si="3"/>
        <v>23192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3299</v>
      </c>
      <c r="AB31" s="145">
        <f t="shared" si="12"/>
        <v>100</v>
      </c>
      <c r="AC31" s="145">
        <f t="shared" si="13"/>
        <v>3199</v>
      </c>
      <c r="AD31" s="145">
        <f t="shared" si="14"/>
        <v>4852</v>
      </c>
      <c r="AE31" s="145">
        <f t="shared" si="15"/>
        <v>19893</v>
      </c>
      <c r="AF31" s="145">
        <f t="shared" si="16"/>
        <v>23192</v>
      </c>
      <c r="AG31" s="154">
        <v>4910</v>
      </c>
      <c r="AH31">
        <f t="shared" si="17"/>
        <v>5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3089</v>
      </c>
      <c r="H33" s="149">
        <v>500</v>
      </c>
      <c r="I33" s="149">
        <v>2589</v>
      </c>
      <c r="J33" s="149">
        <v>5087</v>
      </c>
      <c r="K33" s="16">
        <v>3.8</v>
      </c>
      <c r="L33" s="145">
        <f t="shared" si="2"/>
        <v>19331</v>
      </c>
      <c r="M33" s="146">
        <f t="shared" si="3"/>
        <v>22420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3089</v>
      </c>
      <c r="AB33" s="145">
        <f t="shared" si="12"/>
        <v>500</v>
      </c>
      <c r="AC33" s="145">
        <f t="shared" si="13"/>
        <v>2589</v>
      </c>
      <c r="AD33" s="145">
        <f t="shared" si="14"/>
        <v>5087</v>
      </c>
      <c r="AE33" s="145">
        <f t="shared" si="15"/>
        <v>19331</v>
      </c>
      <c r="AF33" s="145">
        <f t="shared" si="16"/>
        <v>22420</v>
      </c>
      <c r="AG33" s="154">
        <v>4870</v>
      </c>
      <c r="AH33">
        <f t="shared" si="17"/>
        <v>5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1885</v>
      </c>
      <c r="H36" s="149">
        <v>40</v>
      </c>
      <c r="I36" s="149">
        <v>1845</v>
      </c>
      <c r="J36" s="149">
        <v>897</v>
      </c>
      <c r="K36" s="143">
        <v>2.2000000000000002</v>
      </c>
      <c r="L36" s="145">
        <f t="shared" si="2"/>
        <v>1973</v>
      </c>
      <c r="M36" s="146">
        <f t="shared" si="3"/>
        <v>3858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1885</v>
      </c>
      <c r="AB36" s="145">
        <f t="shared" si="12"/>
        <v>40</v>
      </c>
      <c r="AC36" s="145">
        <f t="shared" si="13"/>
        <v>1845</v>
      </c>
      <c r="AD36" s="145">
        <f t="shared" si="14"/>
        <v>897</v>
      </c>
      <c r="AE36" s="145">
        <f t="shared" si="15"/>
        <v>1973</v>
      </c>
      <c r="AF36" s="145">
        <f t="shared" si="16"/>
        <v>3858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24193</v>
      </c>
      <c r="H47" s="141">
        <v>0</v>
      </c>
      <c r="I47" s="141">
        <v>24193</v>
      </c>
      <c r="J47" s="141">
        <v>18969</v>
      </c>
      <c r="K47" s="143">
        <v>2.7</v>
      </c>
      <c r="L47" s="145">
        <f t="shared" si="20"/>
        <v>51216</v>
      </c>
      <c r="M47" s="146">
        <f t="shared" si="21"/>
        <v>75409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24193</v>
      </c>
      <c r="AB47" s="145">
        <f t="shared" si="30"/>
        <v>0</v>
      </c>
      <c r="AC47" s="145">
        <f t="shared" si="31"/>
        <v>24193</v>
      </c>
      <c r="AD47" s="145">
        <f t="shared" si="32"/>
        <v>18969</v>
      </c>
      <c r="AE47" s="145">
        <f t="shared" si="33"/>
        <v>51216</v>
      </c>
      <c r="AF47" s="145">
        <f t="shared" si="34"/>
        <v>75409</v>
      </c>
      <c r="AG47" s="154">
        <v>4670</v>
      </c>
      <c r="AH47">
        <f t="shared" si="35"/>
        <v>16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5639</v>
      </c>
      <c r="H49" s="149">
        <v>50</v>
      </c>
      <c r="I49" s="149">
        <v>5589</v>
      </c>
      <c r="J49" s="149">
        <v>4000</v>
      </c>
      <c r="K49" s="143">
        <v>2.9</v>
      </c>
      <c r="L49" s="145">
        <f t="shared" si="20"/>
        <v>11600</v>
      </c>
      <c r="M49" s="146">
        <f t="shared" si="21"/>
        <v>17239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5639</v>
      </c>
      <c r="AB49" s="145">
        <f t="shared" si="30"/>
        <v>50</v>
      </c>
      <c r="AC49" s="145">
        <f t="shared" si="31"/>
        <v>5589</v>
      </c>
      <c r="AD49" s="145">
        <f t="shared" si="32"/>
        <v>4000</v>
      </c>
      <c r="AE49" s="145">
        <f t="shared" si="33"/>
        <v>11600</v>
      </c>
      <c r="AF49" s="145">
        <f t="shared" si="34"/>
        <v>17239</v>
      </c>
      <c r="AG49" s="154">
        <v>4800</v>
      </c>
      <c r="AH49">
        <f t="shared" si="35"/>
        <v>4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2655</v>
      </c>
      <c r="H50" s="149">
        <v>100</v>
      </c>
      <c r="I50" s="149">
        <v>2555</v>
      </c>
      <c r="J50" s="149">
        <v>1582</v>
      </c>
      <c r="K50" s="143">
        <v>2.6</v>
      </c>
      <c r="L50" s="145">
        <f t="shared" si="20"/>
        <v>4113</v>
      </c>
      <c r="M50" s="146">
        <f t="shared" si="21"/>
        <v>6768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2655</v>
      </c>
      <c r="AB50" s="145">
        <f t="shared" si="30"/>
        <v>100</v>
      </c>
      <c r="AC50" s="145">
        <f t="shared" si="31"/>
        <v>2555</v>
      </c>
      <c r="AD50" s="145">
        <f t="shared" si="32"/>
        <v>1582</v>
      </c>
      <c r="AE50" s="145">
        <f t="shared" si="33"/>
        <v>4113</v>
      </c>
      <c r="AF50" s="145">
        <f t="shared" si="34"/>
        <v>6768</v>
      </c>
      <c r="AG50" s="154">
        <v>4211</v>
      </c>
      <c r="AH50">
        <f t="shared" si="35"/>
        <v>2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1650</v>
      </c>
      <c r="H52" s="149">
        <v>50</v>
      </c>
      <c r="I52" s="149">
        <v>1600</v>
      </c>
      <c r="J52" s="149">
        <v>6159</v>
      </c>
      <c r="K52" s="143">
        <v>3</v>
      </c>
      <c r="L52" s="145">
        <f t="shared" si="20"/>
        <v>18477</v>
      </c>
      <c r="M52" s="146">
        <f t="shared" si="21"/>
        <v>20127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1650</v>
      </c>
      <c r="AB52" s="145">
        <f t="shared" si="30"/>
        <v>50</v>
      </c>
      <c r="AC52" s="145">
        <f t="shared" si="31"/>
        <v>1600</v>
      </c>
      <c r="AD52" s="145">
        <f t="shared" si="32"/>
        <v>6159</v>
      </c>
      <c r="AE52" s="145">
        <f t="shared" si="33"/>
        <v>18477</v>
      </c>
      <c r="AF52" s="145">
        <f t="shared" si="34"/>
        <v>20127</v>
      </c>
      <c r="AG52" s="154">
        <v>4900</v>
      </c>
      <c r="AH52">
        <f t="shared" si="35"/>
        <v>4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3332</v>
      </c>
      <c r="H55" s="149">
        <v>20</v>
      </c>
      <c r="I55" s="149">
        <v>3312</v>
      </c>
      <c r="J55" s="149">
        <v>4521</v>
      </c>
      <c r="K55" s="143">
        <v>2.5</v>
      </c>
      <c r="L55" s="145">
        <f t="shared" si="20"/>
        <v>11303</v>
      </c>
      <c r="M55" s="146">
        <f t="shared" si="21"/>
        <v>14635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3332</v>
      </c>
      <c r="AB55" s="145">
        <f t="shared" si="30"/>
        <v>20</v>
      </c>
      <c r="AC55" s="145">
        <f t="shared" si="31"/>
        <v>3312</v>
      </c>
      <c r="AD55" s="145">
        <f t="shared" si="32"/>
        <v>4521</v>
      </c>
      <c r="AE55" s="145">
        <f t="shared" si="33"/>
        <v>11303</v>
      </c>
      <c r="AF55" s="145">
        <f t="shared" si="34"/>
        <v>14635</v>
      </c>
      <c r="AG55" s="154">
        <v>3869</v>
      </c>
      <c r="AH55">
        <f t="shared" si="35"/>
        <v>4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27841</v>
      </c>
      <c r="H57" s="148">
        <v>0</v>
      </c>
      <c r="I57" s="148">
        <v>27841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27841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27841</v>
      </c>
      <c r="AB57" s="145">
        <f t="shared" si="30"/>
        <v>0</v>
      </c>
      <c r="AC57" s="145">
        <f t="shared" si="31"/>
        <v>27841</v>
      </c>
      <c r="AD57" s="145">
        <f t="shared" si="32"/>
        <v>0</v>
      </c>
      <c r="AE57" s="145">
        <f t="shared" si="33"/>
        <v>0</v>
      </c>
      <c r="AF57" s="145">
        <f t="shared" si="34"/>
        <v>27841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138136</v>
      </c>
      <c r="H68" s="65">
        <f t="shared" si="36"/>
        <v>19660</v>
      </c>
      <c r="I68" s="65">
        <f t="shared" si="36"/>
        <v>118476</v>
      </c>
      <c r="J68" s="65">
        <f t="shared" si="36"/>
        <v>83944</v>
      </c>
      <c r="K68" s="23">
        <f>ROUND(L68/J68,0)</f>
        <v>3</v>
      </c>
      <c r="L68" s="65">
        <f t="shared" ref="L68:Q68" si="37">SUM(L10:L67)</f>
        <v>262666</v>
      </c>
      <c r="M68" s="65">
        <f t="shared" si="37"/>
        <v>400802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64</v>
      </c>
      <c r="R68" s="65"/>
      <c r="S68" s="65">
        <f t="shared" ref="S68:AH68" si="38">SUM(S10:S67)</f>
        <v>4</v>
      </c>
      <c r="T68" s="65">
        <f t="shared" si="38"/>
        <v>14</v>
      </c>
      <c r="U68" s="23">
        <f t="shared" si="38"/>
        <v>141.89999999999998</v>
      </c>
      <c r="V68" s="65">
        <f t="shared" si="38"/>
        <v>53</v>
      </c>
      <c r="W68" s="65">
        <f t="shared" si="38"/>
        <v>117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138200</v>
      </c>
      <c r="AB68" s="65">
        <f t="shared" si="38"/>
        <v>19720</v>
      </c>
      <c r="AC68" s="65">
        <f t="shared" si="38"/>
        <v>118480</v>
      </c>
      <c r="AD68" s="65">
        <f t="shared" si="38"/>
        <v>83958</v>
      </c>
      <c r="AE68" s="65">
        <f t="shared" si="38"/>
        <v>262719</v>
      </c>
      <c r="AF68" s="65">
        <f t="shared" si="38"/>
        <v>400919</v>
      </c>
      <c r="AG68" s="65">
        <f t="shared" si="38"/>
        <v>180151</v>
      </c>
      <c r="AH68">
        <f t="shared" si="38"/>
        <v>80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300021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18474</v>
      </c>
      <c r="H12" s="149">
        <v>18474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18474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18474</v>
      </c>
      <c r="AB12" s="145">
        <f t="shared" si="12"/>
        <v>18474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18474</v>
      </c>
      <c r="AG12" s="154">
        <v>4670</v>
      </c>
      <c r="AH12">
        <f t="shared" si="17"/>
        <v>4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26085</v>
      </c>
      <c r="H47" s="141">
        <v>26085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26085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26085</v>
      </c>
      <c r="AB47" s="145">
        <f t="shared" si="30"/>
        <v>26085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26085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6015</v>
      </c>
      <c r="H50" s="149">
        <v>6015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6015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6015</v>
      </c>
      <c r="AB50" s="145">
        <f t="shared" si="30"/>
        <v>6015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6015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7402</v>
      </c>
      <c r="H64" s="149">
        <v>7402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7402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7402</v>
      </c>
      <c r="AB64" s="145">
        <f t="shared" si="30"/>
        <v>7402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7402</v>
      </c>
      <c r="AG64" s="154">
        <v>4300</v>
      </c>
      <c r="AH64">
        <f t="shared" si="35"/>
        <v>2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57976</v>
      </c>
      <c r="H68" s="65">
        <f t="shared" si="36"/>
        <v>57976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57976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57976</v>
      </c>
      <c r="AB68" s="65">
        <f t="shared" si="38"/>
        <v>57976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57976</v>
      </c>
      <c r="AG68" s="65">
        <f t="shared" si="38"/>
        <v>180151</v>
      </c>
      <c r="AH68">
        <f t="shared" si="38"/>
        <v>13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300021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2025-09-01T12:07:50Z</dcterms:modified>
</cp:coreProperties>
</file>